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Sheet1!$A$3:$S$54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<sst xmlns="http://schemas.openxmlformats.org/spreadsheetml/2006/main" count="224" uniqueCount="114">
  <si>
    <t>2022年度职业技能培训补贴汇总表(第一批)</t>
  </si>
  <si>
    <t>培训学校名称</t>
  </si>
  <si>
    <t>班次</t>
  </si>
  <si>
    <t>培训专业名称</t>
  </si>
  <si>
    <t>申报情况</t>
  </si>
  <si>
    <t>初审合格情况</t>
  </si>
  <si>
    <t>补贴标准</t>
  </si>
  <si>
    <t>培训补贴</t>
  </si>
  <si>
    <t>职业培训补贴金额</t>
  </si>
  <si>
    <t>培训天数</t>
  </si>
  <si>
    <t>培训生活费补贴金额</t>
  </si>
  <si>
    <t>共计补贴金额</t>
  </si>
  <si>
    <t>申报人数</t>
  </si>
  <si>
    <t>申报人员中为已脱贫劳动力人数</t>
  </si>
  <si>
    <t>申报人员培训结束后就业人数</t>
  </si>
  <si>
    <t>合格人数</t>
  </si>
  <si>
    <t>合格人员中为已脱贫劳动力人数</t>
  </si>
  <si>
    <t>合格人员培训结束后就业人数</t>
  </si>
  <si>
    <t>合格人员培训结束后未就业人数</t>
  </si>
  <si>
    <t>就业人员占比</t>
  </si>
  <si>
    <t>陕西省职业培训补贴基本标准</t>
  </si>
  <si>
    <t>“阶梯式”培训补贴标准</t>
  </si>
  <si>
    <t>就业人员职业培训补贴金额</t>
  </si>
  <si>
    <t>未就业人员职业培训补贴金额</t>
  </si>
  <si>
    <t>洋县新健康职业培学校</t>
  </si>
  <si>
    <t>一期1班</t>
  </si>
  <si>
    <t>养老护理员</t>
  </si>
  <si>
    <t>37%</t>
  </si>
  <si>
    <t>9</t>
  </si>
  <si>
    <t>一期2班</t>
  </si>
  <si>
    <t>家政服务员</t>
  </si>
  <si>
    <t>44%</t>
  </si>
  <si>
    <t>16</t>
  </si>
  <si>
    <t>一期3班</t>
  </si>
  <si>
    <t>修脚师</t>
  </si>
  <si>
    <t>70%</t>
  </si>
  <si>
    <t>二期1班</t>
  </si>
  <si>
    <t>育婴师</t>
  </si>
  <si>
    <t>8</t>
  </si>
  <si>
    <t>三期1班</t>
  </si>
  <si>
    <t>40%</t>
  </si>
  <si>
    <t>四期1班</t>
  </si>
  <si>
    <t>31%</t>
  </si>
  <si>
    <t>五期1班</t>
  </si>
  <si>
    <t>47%</t>
  </si>
  <si>
    <t>五期2班</t>
  </si>
  <si>
    <t>48%</t>
  </si>
  <si>
    <t>六期1班</t>
  </si>
  <si>
    <t>43%</t>
  </si>
  <si>
    <t>六期2班</t>
  </si>
  <si>
    <t>42%</t>
  </si>
  <si>
    <t>七期1班</t>
  </si>
  <si>
    <t>八期1班</t>
  </si>
  <si>
    <t>八期2班</t>
  </si>
  <si>
    <t>八期3班</t>
  </si>
  <si>
    <t>33%</t>
  </si>
  <si>
    <t>九期1班</t>
  </si>
  <si>
    <t>36%</t>
  </si>
  <si>
    <t>九期2班</t>
  </si>
  <si>
    <t>十期1班</t>
  </si>
  <si>
    <t>45%</t>
  </si>
  <si>
    <t>十一期1班</t>
  </si>
  <si>
    <t>十二期1班</t>
  </si>
  <si>
    <t>十二期2班</t>
  </si>
  <si>
    <t>58%</t>
  </si>
  <si>
    <t>十三期1班</t>
  </si>
  <si>
    <t>46%</t>
  </si>
  <si>
    <t>十三期2班</t>
  </si>
  <si>
    <t>育婴员</t>
  </si>
  <si>
    <t>50%</t>
  </si>
  <si>
    <t>十四期1班</t>
  </si>
  <si>
    <t>小计</t>
  </si>
  <si>
    <t>╱</t>
  </si>
  <si>
    <t>华韵职业培训学校</t>
  </si>
  <si>
    <t>80%</t>
  </si>
  <si>
    <t>73%</t>
  </si>
  <si>
    <t>71%</t>
  </si>
  <si>
    <t>75%</t>
  </si>
  <si>
    <t>洋县朱鹮职业培训学校</t>
  </si>
  <si>
    <t>电子商务师</t>
  </si>
  <si>
    <t>12</t>
  </si>
  <si>
    <t>美容师</t>
  </si>
  <si>
    <t>65%</t>
  </si>
  <si>
    <t>54%</t>
  </si>
  <si>
    <t>洋县潮前职业培训学校</t>
  </si>
  <si>
    <t>焊工</t>
  </si>
  <si>
    <t>53%</t>
  </si>
  <si>
    <t>14</t>
  </si>
  <si>
    <t>电工</t>
  </si>
  <si>
    <t>中式烹调师</t>
  </si>
  <si>
    <t>20</t>
  </si>
  <si>
    <t>洋县智通职业培训学校</t>
  </si>
  <si>
    <t>电声器件制造工</t>
  </si>
  <si>
    <t>2610</t>
  </si>
  <si>
    <t>15</t>
  </si>
  <si>
    <t>51%</t>
  </si>
  <si>
    <t>洋县怡菲职业技能培训学校</t>
  </si>
  <si>
    <t>49%</t>
  </si>
  <si>
    <t>洋县商务电脑职业培训学校</t>
  </si>
  <si>
    <t>美甲师</t>
  </si>
  <si>
    <t>18</t>
  </si>
  <si>
    <t>34%</t>
  </si>
  <si>
    <t>洋县诚宇职业培训学校</t>
  </si>
  <si>
    <t>食用菌生产工</t>
  </si>
  <si>
    <t>25</t>
  </si>
  <si>
    <t>合计</t>
  </si>
  <si>
    <t>备注：1.“阶梯式”培训补贴，依据汉人社函〔2021〕49号、汉人社函〔2022〕185号文件精神执行。</t>
  </si>
  <si>
    <t xml:space="preserve">      2.建档立卡脱贫劳动力交通生活补贴每人每天50元。</t>
  </si>
  <si>
    <t xml:space="preserve">    3.新健康培训学校：1期（2）班肖焕文2月21日请假扣50元。4期（1）班姚秀侠3月4号请假扣50元。5期（2）班董海侠4月7号请假扣50元。张高会3月31号请假扣50元。7期（1）班王丽4月18号请假扣50元。8期（3）班解红云5月10号请假扣50元。11期（1）班吴翠勤6月7号请假扣50元。12期（2）班陈小丽请假扣50元。</t>
  </si>
  <si>
    <t xml:space="preserve">    4.洋县朱鹮职业技能培训学校：一期1班2号雍明新6月2日上午请假，需扣除交通生活补助50元，13号燕云6月2日上午请假，需扣除交通生活补助50元，35号周亚玲6月2日上午请假，需扣除交通生活补助50元，39号翟会玲6月2日上午请假，需扣除交通生活补助50元。3期1班32号刘志巧6月27日下午请假，需扣除交通生活补助50元。
二期1班请假汇总：1号孙梦阳 7上午请假半天，应扣交通生活补贴50元；13号刘瑛 7上午请假半天，应扣交通生活补贴50元；17号时亚丽 21下午请假半天，应扣交通生活补贴50元。</t>
  </si>
  <si>
    <t xml:space="preserve">    5.洋县潮前职业技能培训学校：一期1班26号陶刚6月2日下午，6月5日下午请假，需扣除交通生活补助100元。3期1班9号周存彦7月4日下午请假，需扣除交通生活补助50元；10号张静6月18日下午请假、6月22日全天请假、6月24日下午请假、6月27日下午请假，7月2日上午请假；需扣除交通生活补助250元；12号骆国玲6月18日上午请假，需扣除交通生活补助50元；15号潘王兰6月18日全天请假，需扣除交通生活补助50元；17号何潇钐6月19日下午请假、6月23日下午请假，7月3日下午请假，需扣除交通生活补助150元。二期1班请假汇总：11号周小华 6.21全天请假、6.24全天请假、6.27下午请假半天、6.30下午请假半天、7.1上午请假半天、7.5下午请假半天。应扣交通生活费补贴300元。18号周卫东 6.20上午请假半天、6.21下午请假半天、应扣交通生活费补贴100元。 21号张琦 6.25上午请假半天。7.2全天请假、应扣交通生活费补贴100元。 23号李峰 6.29上午请假半天、7.9全天请假、应扣交通生活费补贴100元。</t>
  </si>
  <si>
    <t xml:space="preserve">    6.洋县智通职业培训学校：1期1班30号封焕英6月21日请假一天，需扣除交通生活补助50元。2期1班26号刘敏7月1日全天请假，需扣除交通生活补贴50元。3期1班，6号田雪英8月8日全天请假，需扣除交通生活补贴50元；47号杨小丽8月8日全天请假，需扣除交通生活补贴50元。</t>
  </si>
  <si>
    <t xml:space="preserve">    7.洋县诚宇培训学校：一期1班1号杜自强7月15日全天请假，需扣除交通生活补贴50元；8号肖建新8月1日下午请假，需扣除交通生活补贴50元，10号肖生彦8月1日下午请假，需扣除交通生活补贴50元； 13号刘笑笑7月23日全天请假，7月30日全天请假，需扣除交通生活补贴100元，19号陈文侠7月15日下午请假，需扣除交通生活补贴50元， 21号李小云7月14日全天请假，需扣除交通生活补贴50元；24号薛金平7月30日全天请假，需扣除交通生活补贴50元，26号张小冬7月22日全天请假，7月25日全天请假， 需扣除交通生活补贴100元；39号刘娟7月14日下午请假，7月17日全天请假，7月18日下午请假，7月20日全天请假，7月23日全天请假，7月24日全天请假，需扣除交通生活补贴300元；40号何立芳7月14日全天请假，7月17日全天请假，7月22日上午请假，7月27日下午请假，需扣除交通生活补贴200元； 41号任朝庆7月17日全天请假，7月26日全天请假，7月27日下午请假，需扣除交通生活150元，43号冯坤7月12日全天请假，7月14日全天请假，7月18日全天请假，7月19日全天请假，7月30日全天请假，需扣除交通生活补贴  250元；48号翟亚芳7月9日全天请假，7月12日全天请假，需扣除交通生活补贴100元；50号陈巧侠7月15日全天请假，7月16日全天请假，需扣除交通生活补贴100元。二期1班1号邹生会7月16日上午请假，需扣除交通生活补助50元，2号樊迪7月30日全天请假，需扣除交通生活补助50元，5号曾巾娟7月21日上午请假，需扣除交通生活补助50元，12号王娅娅7月20日全天请假，需扣除交通生活补助50元 16号吴志强7月15日全天请假、7月28日全天请假、7月29日全天请假、7月31日全天请假，需扣除交通生活补助200元，22号王亚莉7月21日全天请假，需扣除交通生活补助50元，26号冯照云7月23日全天请假，7月24日全天请假，7月29日全天请假，需扣除交通生活补助150元；31号任朝彦7月22日全天请假，7月23日全天请假，需扣除交通生活补助100元，32号张小红7月22日上午请假，需扣除交通生活补助50元，38号肖小如7月27日、7月23日全天请假，需扣除交通生活补助100元，40号郑瓜子7月27日全天请假，需扣除交通生活补助50元，42号李仍侠7月21日全天请假，7月30日全天请假，7月31日全天请假，需扣除交通生活补助150元，43号付菊7月27日全天请假，需扣除交通生活补助50元，49号闫继红7月27日全天请假，需扣除交通生活补助50元。</t>
  </si>
  <si>
    <t xml:space="preserve">    8.洋县怡菲职业技能培训学校：一期1班请假汇总：28号李新娟 5月17上午请假半天，应扣交通生活补贴50元；32号吴秋莲 5月25下午请假半天，应扣交通生活补贴50元；46号任静 5月31号下午请假半天，应扣交通生活补贴50元；49号郑辉 5月17上午请假半天，应扣交通生活补贴50元；二期1班请假汇总：36号李娅 7月26下午请假半天、扣除交通补贴50元。37号李阿环 7.26下午请假半天、扣除交通补贴50元。43号吕慧兰 7.26下午请假半天、扣除交通补贴50元。49号高银平  7.1上午请假半天、扣除交通补贴50元。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</si>
</sst>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tabSelected="1" workbookViewId="0">
      <pane ySplit="3" topLeftCell="A13" activePane="bottomLeft" state="frozen"/>
      <selection/>
      <selection pane="bottomLeft" activeCell="A1" sqref="A1:S1"/>
    </sheetView>
  </sheetViews>
  <sheetFormatPr defaultColWidth="9" defaultRowHeight="13.5"/>
  <cols>
    <col min="1" max="1" width="9.125" customWidth="1"/>
    <col min="2" max="2" width="12.375" style="10" customWidth="1"/>
    <col min="3" max="3" width="12" style="10" customWidth="1"/>
    <col min="4" max="10" width="5.5" style="11" customWidth="1"/>
    <col min="11" max="11" width="6.375" style="12" customWidth="1"/>
    <col min="12" max="13" width="6.875" style="11" customWidth="1"/>
    <col min="14" max="14" width="8.125" style="11" customWidth="1"/>
    <col min="15" max="15" width="8.75" style="11" customWidth="1"/>
    <col min="16" max="16" width="10.25" style="11" customWidth="1"/>
    <col min="17" max="17" width="6" style="11" customWidth="1"/>
    <col min="18" max="18" width="7.625" style="11" customWidth="1"/>
    <col min="19" max="19" width="8.5" style="11" customWidth="1"/>
  </cols>
  <sheetData>
    <row r="1" s="5" customFormat="1" ht="24.5" customHeight="1" spans="1:1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31"/>
      <c r="L1" s="13"/>
      <c r="M1" s="13"/>
      <c r="N1" s="13"/>
      <c r="O1" s="13"/>
      <c r="P1" s="13"/>
      <c r="Q1" s="13"/>
      <c r="R1" s="13"/>
      <c r="S1" s="13"/>
    </row>
    <row r="2" s="5" customFormat="1" ht="18.5" customHeight="1" spans="1:19">
      <c r="A2" s="14" t="s">
        <v>1</v>
      </c>
      <c r="B2" s="15" t="s">
        <v>2</v>
      </c>
      <c r="C2" s="14" t="s">
        <v>3</v>
      </c>
      <c r="D2" s="14" t="s">
        <v>4</v>
      </c>
      <c r="E2" s="14"/>
      <c r="F2" s="14"/>
      <c r="G2" s="14" t="s">
        <v>5</v>
      </c>
      <c r="H2" s="14"/>
      <c r="I2" s="14"/>
      <c r="J2" s="14"/>
      <c r="K2" s="32"/>
      <c r="L2" s="33" t="s">
        <v>6</v>
      </c>
      <c r="M2" s="33"/>
      <c r="N2" s="33" t="s">
        <v>7</v>
      </c>
      <c r="O2" s="33"/>
      <c r="P2" s="14" t="s">
        <v>8</v>
      </c>
      <c r="Q2" s="14" t="s">
        <v>9</v>
      </c>
      <c r="R2" s="14" t="s">
        <v>10</v>
      </c>
      <c r="S2" s="14" t="s">
        <v>11</v>
      </c>
    </row>
    <row r="3" s="5" customFormat="1" ht="105" customHeight="1" spans="1:19">
      <c r="A3" s="14"/>
      <c r="B3" s="16"/>
      <c r="C3" s="14"/>
      <c r="D3" s="14" t="s">
        <v>12</v>
      </c>
      <c r="E3" s="14" t="s">
        <v>13</v>
      </c>
      <c r="F3" s="14" t="s">
        <v>14</v>
      </c>
      <c r="G3" s="14" t="s">
        <v>15</v>
      </c>
      <c r="H3" s="14" t="s">
        <v>16</v>
      </c>
      <c r="I3" s="14" t="s">
        <v>17</v>
      </c>
      <c r="J3" s="14" t="s">
        <v>18</v>
      </c>
      <c r="K3" s="32" t="s">
        <v>19</v>
      </c>
      <c r="L3" s="14" t="s">
        <v>20</v>
      </c>
      <c r="M3" s="14" t="s">
        <v>21</v>
      </c>
      <c r="N3" s="14" t="s">
        <v>22</v>
      </c>
      <c r="O3" s="14" t="s">
        <v>23</v>
      </c>
      <c r="P3" s="14"/>
      <c r="Q3" s="14"/>
      <c r="R3" s="14"/>
      <c r="S3" s="14"/>
    </row>
    <row r="4" s="6" customFormat="1" ht="27" customHeight="1" spans="1:19">
      <c r="A4" s="17" t="s">
        <v>24</v>
      </c>
      <c r="B4" s="18" t="s">
        <v>25</v>
      </c>
      <c r="C4" s="18" t="s">
        <v>26</v>
      </c>
      <c r="D4" s="18">
        <v>19</v>
      </c>
      <c r="E4" s="18">
        <v>3</v>
      </c>
      <c r="F4" s="18">
        <v>8</v>
      </c>
      <c r="G4" s="18">
        <v>19</v>
      </c>
      <c r="H4" s="18">
        <v>3</v>
      </c>
      <c r="I4" s="18">
        <v>7</v>
      </c>
      <c r="J4" s="34">
        <v>12</v>
      </c>
      <c r="K4" s="35" t="s">
        <v>27</v>
      </c>
      <c r="L4" s="36">
        <v>1800</v>
      </c>
      <c r="M4" s="36">
        <v>2000</v>
      </c>
      <c r="N4" s="36">
        <v>14000</v>
      </c>
      <c r="O4" s="36">
        <v>21600</v>
      </c>
      <c r="P4" s="36">
        <f>SUM(N4:O4)</f>
        <v>35600</v>
      </c>
      <c r="Q4" s="36" t="s">
        <v>28</v>
      </c>
      <c r="R4" s="36">
        <v>1350</v>
      </c>
      <c r="S4" s="36">
        <v>36950</v>
      </c>
    </row>
    <row r="5" s="6" customFormat="1" ht="27" customHeight="1" spans="1:19">
      <c r="A5" s="19"/>
      <c r="B5" s="18" t="s">
        <v>29</v>
      </c>
      <c r="C5" s="18" t="s">
        <v>30</v>
      </c>
      <c r="D5" s="18">
        <v>9</v>
      </c>
      <c r="E5" s="18">
        <v>5</v>
      </c>
      <c r="F5" s="18">
        <v>4</v>
      </c>
      <c r="G5" s="18">
        <v>9</v>
      </c>
      <c r="H5" s="18">
        <v>5</v>
      </c>
      <c r="I5" s="18">
        <v>4</v>
      </c>
      <c r="J5" s="34">
        <v>5</v>
      </c>
      <c r="K5" s="35" t="s">
        <v>31</v>
      </c>
      <c r="L5" s="36">
        <v>1600</v>
      </c>
      <c r="M5" s="36">
        <v>1920</v>
      </c>
      <c r="N5" s="36">
        <v>7680</v>
      </c>
      <c r="O5" s="36">
        <v>8000</v>
      </c>
      <c r="P5" s="36">
        <v>15680</v>
      </c>
      <c r="Q5" s="36" t="s">
        <v>32</v>
      </c>
      <c r="R5" s="36">
        <v>3950</v>
      </c>
      <c r="S5" s="36">
        <v>19630</v>
      </c>
    </row>
    <row r="6" s="6" customFormat="1" ht="27" customHeight="1" spans="1:19">
      <c r="A6" s="19"/>
      <c r="B6" s="18" t="s">
        <v>33</v>
      </c>
      <c r="C6" s="18" t="s">
        <v>34</v>
      </c>
      <c r="D6" s="18">
        <v>27</v>
      </c>
      <c r="E6" s="18">
        <v>11</v>
      </c>
      <c r="F6" s="18">
        <v>19</v>
      </c>
      <c r="G6" s="18">
        <v>27</v>
      </c>
      <c r="H6" s="18">
        <v>11</v>
      </c>
      <c r="I6" s="18">
        <v>19</v>
      </c>
      <c r="J6" s="34">
        <v>8</v>
      </c>
      <c r="K6" s="35" t="s">
        <v>35</v>
      </c>
      <c r="L6" s="36">
        <v>1800</v>
      </c>
      <c r="M6" s="36">
        <v>2700</v>
      </c>
      <c r="N6" s="36">
        <v>51300</v>
      </c>
      <c r="O6" s="36">
        <v>14400</v>
      </c>
      <c r="P6" s="36">
        <f t="shared" ref="P6:P10" si="0">SUM(N6:O6)</f>
        <v>65700</v>
      </c>
      <c r="Q6" s="36" t="s">
        <v>32</v>
      </c>
      <c r="R6" s="36">
        <v>8750</v>
      </c>
      <c r="S6" s="36">
        <v>74450</v>
      </c>
    </row>
    <row r="7" s="6" customFormat="1" ht="27" customHeight="1" spans="1:19">
      <c r="A7" s="19"/>
      <c r="B7" s="18" t="s">
        <v>36</v>
      </c>
      <c r="C7" s="18" t="s">
        <v>37</v>
      </c>
      <c r="D7" s="18">
        <v>16</v>
      </c>
      <c r="E7" s="18">
        <v>4</v>
      </c>
      <c r="F7" s="18">
        <v>7</v>
      </c>
      <c r="G7" s="18">
        <v>16</v>
      </c>
      <c r="H7" s="18">
        <v>4</v>
      </c>
      <c r="I7" s="18">
        <v>7</v>
      </c>
      <c r="J7" s="34">
        <v>9</v>
      </c>
      <c r="K7" s="35" t="s">
        <v>31</v>
      </c>
      <c r="L7" s="36">
        <v>1440</v>
      </c>
      <c r="M7" s="36">
        <v>1728</v>
      </c>
      <c r="N7" s="36">
        <v>12096</v>
      </c>
      <c r="O7" s="36">
        <v>12960</v>
      </c>
      <c r="P7" s="36">
        <v>25056</v>
      </c>
      <c r="Q7" s="36" t="s">
        <v>38</v>
      </c>
      <c r="R7" s="36">
        <v>1600</v>
      </c>
      <c r="S7" s="36">
        <v>26656</v>
      </c>
    </row>
    <row r="8" s="6" customFormat="1" ht="27" customHeight="1" spans="1:19">
      <c r="A8" s="19"/>
      <c r="B8" s="18" t="s">
        <v>39</v>
      </c>
      <c r="C8" s="18" t="s">
        <v>34</v>
      </c>
      <c r="D8" s="18">
        <v>35</v>
      </c>
      <c r="E8" s="18">
        <v>8</v>
      </c>
      <c r="F8" s="18">
        <v>14</v>
      </c>
      <c r="G8" s="18">
        <v>35</v>
      </c>
      <c r="H8" s="18">
        <v>8</v>
      </c>
      <c r="I8" s="18">
        <v>14</v>
      </c>
      <c r="J8" s="34">
        <v>21</v>
      </c>
      <c r="K8" s="35" t="s">
        <v>40</v>
      </c>
      <c r="L8" s="36">
        <v>1800</v>
      </c>
      <c r="M8" s="36">
        <v>2160</v>
      </c>
      <c r="N8" s="36">
        <v>30240</v>
      </c>
      <c r="O8" s="36">
        <v>37800</v>
      </c>
      <c r="P8" s="36">
        <f t="shared" si="0"/>
        <v>68040</v>
      </c>
      <c r="Q8" s="36" t="s">
        <v>32</v>
      </c>
      <c r="R8" s="36">
        <v>6400</v>
      </c>
      <c r="S8" s="36">
        <v>74440</v>
      </c>
    </row>
    <row r="9" s="6" customFormat="1" ht="27" customHeight="1" spans="1:19">
      <c r="A9" s="19"/>
      <c r="B9" s="18" t="s">
        <v>41</v>
      </c>
      <c r="C9" s="18" t="s">
        <v>26</v>
      </c>
      <c r="D9" s="18">
        <v>49</v>
      </c>
      <c r="E9" s="18">
        <v>6</v>
      </c>
      <c r="F9" s="18">
        <v>17</v>
      </c>
      <c r="G9" s="18">
        <v>49</v>
      </c>
      <c r="H9" s="18">
        <v>6</v>
      </c>
      <c r="I9" s="18">
        <v>15</v>
      </c>
      <c r="J9" s="34">
        <v>34</v>
      </c>
      <c r="K9" s="35" t="s">
        <v>42</v>
      </c>
      <c r="L9" s="36">
        <v>1800</v>
      </c>
      <c r="M9" s="36">
        <v>2000</v>
      </c>
      <c r="N9" s="36">
        <v>30000</v>
      </c>
      <c r="O9" s="36">
        <v>61200</v>
      </c>
      <c r="P9" s="36">
        <f t="shared" si="0"/>
        <v>91200</v>
      </c>
      <c r="Q9" s="36">
        <v>9</v>
      </c>
      <c r="R9" s="36">
        <v>2650</v>
      </c>
      <c r="S9" s="36">
        <v>93850</v>
      </c>
    </row>
    <row r="10" s="6" customFormat="1" ht="27" customHeight="1" spans="1:19">
      <c r="A10" s="19"/>
      <c r="B10" s="18" t="s">
        <v>43</v>
      </c>
      <c r="C10" s="18" t="s">
        <v>34</v>
      </c>
      <c r="D10" s="18">
        <v>19</v>
      </c>
      <c r="E10" s="18">
        <v>6</v>
      </c>
      <c r="F10" s="18">
        <v>11</v>
      </c>
      <c r="G10" s="18">
        <v>19</v>
      </c>
      <c r="H10" s="18">
        <v>6</v>
      </c>
      <c r="I10" s="18">
        <v>9</v>
      </c>
      <c r="J10" s="34">
        <v>10</v>
      </c>
      <c r="K10" s="35" t="s">
        <v>44</v>
      </c>
      <c r="L10" s="36">
        <v>1800</v>
      </c>
      <c r="M10" s="36">
        <v>2160</v>
      </c>
      <c r="N10" s="36">
        <v>19440</v>
      </c>
      <c r="O10" s="36">
        <v>18000</v>
      </c>
      <c r="P10" s="36">
        <f t="shared" si="0"/>
        <v>37440</v>
      </c>
      <c r="Q10" s="36" t="s">
        <v>32</v>
      </c>
      <c r="R10" s="36">
        <v>4800</v>
      </c>
      <c r="S10" s="36">
        <v>42240</v>
      </c>
    </row>
    <row r="11" s="6" customFormat="1" ht="27" customHeight="1" spans="1:19">
      <c r="A11" s="19"/>
      <c r="B11" s="18" t="s">
        <v>45</v>
      </c>
      <c r="C11" s="18" t="s">
        <v>30</v>
      </c>
      <c r="D11" s="18">
        <v>29</v>
      </c>
      <c r="E11" s="18">
        <v>6</v>
      </c>
      <c r="F11" s="18">
        <v>16</v>
      </c>
      <c r="G11" s="18">
        <v>29</v>
      </c>
      <c r="H11" s="18">
        <v>6</v>
      </c>
      <c r="I11" s="18">
        <v>14</v>
      </c>
      <c r="J11" s="34">
        <v>15</v>
      </c>
      <c r="K11" s="35" t="s">
        <v>46</v>
      </c>
      <c r="L11" s="36">
        <v>1600</v>
      </c>
      <c r="M11" s="36">
        <v>1920</v>
      </c>
      <c r="N11" s="36">
        <v>26880</v>
      </c>
      <c r="O11" s="36">
        <v>24000</v>
      </c>
      <c r="P11" s="36">
        <v>50880</v>
      </c>
      <c r="Q11" s="36">
        <v>16</v>
      </c>
      <c r="R11" s="36">
        <v>4700</v>
      </c>
      <c r="S11" s="36">
        <v>55580</v>
      </c>
    </row>
    <row r="12" s="6" customFormat="1" ht="27" customHeight="1" spans="1:19">
      <c r="A12" s="19"/>
      <c r="B12" s="18" t="s">
        <v>47</v>
      </c>
      <c r="C12" s="18" t="s">
        <v>26</v>
      </c>
      <c r="D12" s="18">
        <v>41</v>
      </c>
      <c r="E12" s="18">
        <v>7</v>
      </c>
      <c r="F12" s="18">
        <v>22</v>
      </c>
      <c r="G12" s="18">
        <v>40</v>
      </c>
      <c r="H12" s="18">
        <v>7</v>
      </c>
      <c r="I12" s="18">
        <v>17</v>
      </c>
      <c r="J12" s="34">
        <v>23</v>
      </c>
      <c r="K12" s="35" t="s">
        <v>48</v>
      </c>
      <c r="L12" s="36">
        <v>1800</v>
      </c>
      <c r="M12" s="36">
        <v>2000</v>
      </c>
      <c r="N12" s="36">
        <v>34000</v>
      </c>
      <c r="O12" s="36">
        <v>41400</v>
      </c>
      <c r="P12" s="36">
        <f>SUM(N12:O12)</f>
        <v>75400</v>
      </c>
      <c r="Q12" s="36">
        <v>9</v>
      </c>
      <c r="R12" s="36">
        <v>3150</v>
      </c>
      <c r="S12" s="36">
        <v>78550</v>
      </c>
    </row>
    <row r="13" s="6" customFormat="1" ht="27" customHeight="1" spans="1:19">
      <c r="A13" s="19"/>
      <c r="B13" s="18" t="s">
        <v>49</v>
      </c>
      <c r="C13" s="18" t="s">
        <v>34</v>
      </c>
      <c r="D13" s="18">
        <v>25</v>
      </c>
      <c r="E13" s="18">
        <v>4</v>
      </c>
      <c r="F13" s="18">
        <v>10</v>
      </c>
      <c r="G13" s="18">
        <v>24</v>
      </c>
      <c r="H13" s="18">
        <v>4</v>
      </c>
      <c r="I13" s="18">
        <v>10</v>
      </c>
      <c r="J13" s="34">
        <v>14</v>
      </c>
      <c r="K13" s="35" t="s">
        <v>50</v>
      </c>
      <c r="L13" s="36">
        <v>1800</v>
      </c>
      <c r="M13" s="36">
        <v>2160</v>
      </c>
      <c r="N13" s="36">
        <v>21600</v>
      </c>
      <c r="O13" s="36">
        <v>25200</v>
      </c>
      <c r="P13" s="36">
        <f>SUM(N13:O13)</f>
        <v>46800</v>
      </c>
      <c r="Q13" s="36">
        <v>16</v>
      </c>
      <c r="R13" s="36">
        <v>3200</v>
      </c>
      <c r="S13" s="36">
        <v>50000</v>
      </c>
    </row>
    <row r="14" s="6" customFormat="1" ht="27" customHeight="1" spans="1:19">
      <c r="A14" s="19"/>
      <c r="B14" s="18" t="s">
        <v>51</v>
      </c>
      <c r="C14" s="18" t="s">
        <v>37</v>
      </c>
      <c r="D14" s="18">
        <v>18</v>
      </c>
      <c r="E14" s="18">
        <v>4</v>
      </c>
      <c r="F14" s="18">
        <v>11</v>
      </c>
      <c r="G14" s="18">
        <v>18</v>
      </c>
      <c r="H14" s="18">
        <v>4</v>
      </c>
      <c r="I14" s="18">
        <v>8</v>
      </c>
      <c r="J14" s="34">
        <v>10</v>
      </c>
      <c r="K14" s="35" t="s">
        <v>31</v>
      </c>
      <c r="L14" s="36">
        <v>1440</v>
      </c>
      <c r="M14" s="36">
        <v>1728</v>
      </c>
      <c r="N14" s="36">
        <v>13824</v>
      </c>
      <c r="O14" s="36">
        <v>14400</v>
      </c>
      <c r="P14" s="36">
        <v>28224</v>
      </c>
      <c r="Q14" s="36">
        <v>8</v>
      </c>
      <c r="R14" s="36">
        <v>1550</v>
      </c>
      <c r="S14" s="36">
        <v>29774</v>
      </c>
    </row>
    <row r="15" s="6" customFormat="1" ht="27" customHeight="1" spans="1:19">
      <c r="A15" s="20"/>
      <c r="B15" s="18" t="s">
        <v>52</v>
      </c>
      <c r="C15" s="18" t="s">
        <v>26</v>
      </c>
      <c r="D15" s="18">
        <v>43</v>
      </c>
      <c r="E15" s="18">
        <v>6</v>
      </c>
      <c r="F15" s="18">
        <v>21</v>
      </c>
      <c r="G15" s="18">
        <v>43</v>
      </c>
      <c r="H15" s="18">
        <v>6</v>
      </c>
      <c r="I15" s="18">
        <v>19</v>
      </c>
      <c r="J15" s="34">
        <v>24</v>
      </c>
      <c r="K15" s="35" t="s">
        <v>31</v>
      </c>
      <c r="L15" s="36">
        <v>1800</v>
      </c>
      <c r="M15" s="36">
        <v>2000</v>
      </c>
      <c r="N15" s="36">
        <v>38000</v>
      </c>
      <c r="O15" s="36">
        <v>43200</v>
      </c>
      <c r="P15" s="36">
        <f>SUM(N15:O15)</f>
        <v>81200</v>
      </c>
      <c r="Q15" s="36">
        <v>9</v>
      </c>
      <c r="R15" s="36">
        <v>2700</v>
      </c>
      <c r="S15" s="36">
        <v>83900</v>
      </c>
    </row>
    <row r="16" s="6" customFormat="1" ht="27" customHeight="1" spans="1:19">
      <c r="A16" s="17" t="s">
        <v>24</v>
      </c>
      <c r="B16" s="18" t="s">
        <v>53</v>
      </c>
      <c r="C16" s="18" t="s">
        <v>34</v>
      </c>
      <c r="D16" s="18">
        <v>16</v>
      </c>
      <c r="E16" s="18">
        <v>3</v>
      </c>
      <c r="F16" s="18">
        <v>8</v>
      </c>
      <c r="G16" s="18">
        <v>16</v>
      </c>
      <c r="H16" s="18">
        <v>3</v>
      </c>
      <c r="I16" s="18">
        <v>7</v>
      </c>
      <c r="J16" s="34">
        <v>9</v>
      </c>
      <c r="K16" s="35" t="s">
        <v>31</v>
      </c>
      <c r="L16" s="36">
        <v>1800</v>
      </c>
      <c r="M16" s="36">
        <v>2160</v>
      </c>
      <c r="N16" s="36">
        <v>15120</v>
      </c>
      <c r="O16" s="36">
        <v>16200</v>
      </c>
      <c r="P16" s="36">
        <f>SUM(N16:O16)</f>
        <v>31320</v>
      </c>
      <c r="Q16" s="36">
        <v>16</v>
      </c>
      <c r="R16" s="36">
        <v>2400</v>
      </c>
      <c r="S16" s="36">
        <v>33720</v>
      </c>
    </row>
    <row r="17" s="6" customFormat="1" ht="27" customHeight="1" spans="1:19">
      <c r="A17" s="19"/>
      <c r="B17" s="18" t="s">
        <v>54</v>
      </c>
      <c r="C17" s="18" t="s">
        <v>30</v>
      </c>
      <c r="D17" s="18">
        <v>21</v>
      </c>
      <c r="E17" s="18">
        <v>9</v>
      </c>
      <c r="F17" s="18">
        <v>10</v>
      </c>
      <c r="G17" s="18">
        <v>21</v>
      </c>
      <c r="H17" s="18">
        <v>9</v>
      </c>
      <c r="I17" s="18">
        <v>7</v>
      </c>
      <c r="J17" s="34">
        <v>14</v>
      </c>
      <c r="K17" s="35" t="s">
        <v>55</v>
      </c>
      <c r="L17" s="36">
        <v>1600</v>
      </c>
      <c r="M17" s="36">
        <v>1600</v>
      </c>
      <c r="N17" s="36">
        <v>11200</v>
      </c>
      <c r="O17" s="36">
        <v>22400</v>
      </c>
      <c r="P17" s="36">
        <v>33600</v>
      </c>
      <c r="Q17" s="36">
        <v>16</v>
      </c>
      <c r="R17" s="36">
        <v>7150</v>
      </c>
      <c r="S17" s="36">
        <v>40750</v>
      </c>
    </row>
    <row r="18" s="6" customFormat="1" ht="27" customHeight="1" spans="1:19">
      <c r="A18" s="19"/>
      <c r="B18" s="18" t="s">
        <v>56</v>
      </c>
      <c r="C18" s="18" t="s">
        <v>26</v>
      </c>
      <c r="D18" s="18">
        <v>28</v>
      </c>
      <c r="E18" s="18">
        <v>6</v>
      </c>
      <c r="F18" s="18">
        <v>12</v>
      </c>
      <c r="G18" s="18">
        <v>28</v>
      </c>
      <c r="H18" s="18">
        <v>6</v>
      </c>
      <c r="I18" s="18">
        <v>10</v>
      </c>
      <c r="J18" s="34">
        <v>18</v>
      </c>
      <c r="K18" s="35" t="s">
        <v>57</v>
      </c>
      <c r="L18" s="36">
        <v>1800</v>
      </c>
      <c r="M18" s="36">
        <v>2000</v>
      </c>
      <c r="N18" s="36">
        <v>20000</v>
      </c>
      <c r="O18" s="36">
        <v>32400</v>
      </c>
      <c r="P18" s="36">
        <f>SUM(N18:O18)</f>
        <v>52400</v>
      </c>
      <c r="Q18" s="36">
        <v>9</v>
      </c>
      <c r="R18" s="36">
        <v>2700</v>
      </c>
      <c r="S18" s="36">
        <v>55100</v>
      </c>
    </row>
    <row r="19" s="6" customFormat="1" ht="27" customHeight="1" spans="1:19">
      <c r="A19" s="19"/>
      <c r="B19" s="18" t="s">
        <v>58</v>
      </c>
      <c r="C19" s="18" t="s">
        <v>37</v>
      </c>
      <c r="D19" s="18">
        <v>20</v>
      </c>
      <c r="E19" s="18">
        <v>5</v>
      </c>
      <c r="F19" s="18">
        <v>12</v>
      </c>
      <c r="G19" s="18">
        <v>19</v>
      </c>
      <c r="H19" s="18">
        <v>4</v>
      </c>
      <c r="I19" s="18">
        <v>9</v>
      </c>
      <c r="J19" s="34">
        <v>10</v>
      </c>
      <c r="K19" s="35" t="s">
        <v>44</v>
      </c>
      <c r="L19" s="36">
        <v>1440</v>
      </c>
      <c r="M19" s="36">
        <v>1728</v>
      </c>
      <c r="N19" s="36">
        <v>15552</v>
      </c>
      <c r="O19" s="36">
        <v>14400</v>
      </c>
      <c r="P19" s="36">
        <v>29952</v>
      </c>
      <c r="Q19" s="36">
        <v>8</v>
      </c>
      <c r="R19" s="36">
        <v>1600</v>
      </c>
      <c r="S19" s="36">
        <v>31552</v>
      </c>
    </row>
    <row r="20" s="6" customFormat="1" ht="27" customHeight="1" spans="1:19">
      <c r="A20" s="19"/>
      <c r="B20" s="18" t="s">
        <v>59</v>
      </c>
      <c r="C20" s="18" t="s">
        <v>34</v>
      </c>
      <c r="D20" s="18">
        <v>11</v>
      </c>
      <c r="E20" s="18">
        <v>0</v>
      </c>
      <c r="F20" s="18">
        <v>6</v>
      </c>
      <c r="G20" s="18">
        <v>11</v>
      </c>
      <c r="H20" s="18">
        <v>0</v>
      </c>
      <c r="I20" s="18">
        <v>5</v>
      </c>
      <c r="J20" s="34">
        <v>6</v>
      </c>
      <c r="K20" s="35" t="s">
        <v>60</v>
      </c>
      <c r="L20" s="36">
        <v>1800</v>
      </c>
      <c r="M20" s="36">
        <v>2160</v>
      </c>
      <c r="N20" s="36">
        <v>10800</v>
      </c>
      <c r="O20" s="36">
        <v>10800</v>
      </c>
      <c r="P20" s="36">
        <f>SUM(N20:O20)</f>
        <v>21600</v>
      </c>
      <c r="Q20" s="36">
        <v>16</v>
      </c>
      <c r="R20" s="36">
        <v>0</v>
      </c>
      <c r="S20" s="36">
        <v>21600</v>
      </c>
    </row>
    <row r="21" s="6" customFormat="1" ht="27" customHeight="1" spans="1:19">
      <c r="A21" s="19"/>
      <c r="B21" s="18" t="s">
        <v>61</v>
      </c>
      <c r="C21" s="18" t="s">
        <v>30</v>
      </c>
      <c r="D21" s="18">
        <v>18</v>
      </c>
      <c r="E21" s="18">
        <v>8</v>
      </c>
      <c r="F21" s="18">
        <v>10</v>
      </c>
      <c r="G21" s="18">
        <v>18</v>
      </c>
      <c r="H21" s="18">
        <v>8</v>
      </c>
      <c r="I21" s="18">
        <v>8</v>
      </c>
      <c r="J21" s="34">
        <v>10</v>
      </c>
      <c r="K21" s="35" t="s">
        <v>31</v>
      </c>
      <c r="L21" s="36">
        <v>1600</v>
      </c>
      <c r="M21" s="36">
        <v>1920</v>
      </c>
      <c r="N21" s="36">
        <v>15360</v>
      </c>
      <c r="O21" s="36">
        <v>16000</v>
      </c>
      <c r="P21" s="36">
        <v>31360</v>
      </c>
      <c r="Q21" s="36">
        <v>16</v>
      </c>
      <c r="R21" s="36">
        <v>6350</v>
      </c>
      <c r="S21" s="36">
        <v>37710</v>
      </c>
    </row>
    <row r="22" s="6" customFormat="1" ht="27" customHeight="1" spans="1:19">
      <c r="A22" s="19"/>
      <c r="B22" s="18" t="s">
        <v>62</v>
      </c>
      <c r="C22" s="18" t="s">
        <v>26</v>
      </c>
      <c r="D22" s="18">
        <v>41</v>
      </c>
      <c r="E22" s="18">
        <v>7</v>
      </c>
      <c r="F22" s="18">
        <v>20</v>
      </c>
      <c r="G22" s="18">
        <v>40</v>
      </c>
      <c r="H22" s="18">
        <v>7</v>
      </c>
      <c r="I22" s="18">
        <v>16</v>
      </c>
      <c r="J22" s="34">
        <v>24</v>
      </c>
      <c r="K22" s="35" t="s">
        <v>40</v>
      </c>
      <c r="L22" s="36">
        <v>1800</v>
      </c>
      <c r="M22" s="36">
        <v>2000</v>
      </c>
      <c r="N22" s="36">
        <v>32000</v>
      </c>
      <c r="O22" s="36">
        <v>43200</v>
      </c>
      <c r="P22" s="36">
        <v>75200</v>
      </c>
      <c r="Q22" s="36">
        <v>9</v>
      </c>
      <c r="R22" s="36">
        <v>3150</v>
      </c>
      <c r="S22" s="36">
        <v>78350</v>
      </c>
    </row>
    <row r="23" s="6" customFormat="1" ht="27" customHeight="1" spans="1:19">
      <c r="A23" s="19"/>
      <c r="B23" s="18" t="s">
        <v>63</v>
      </c>
      <c r="C23" s="18" t="s">
        <v>34</v>
      </c>
      <c r="D23" s="18">
        <v>12</v>
      </c>
      <c r="E23" s="18">
        <v>7</v>
      </c>
      <c r="F23" s="18">
        <v>7</v>
      </c>
      <c r="G23" s="18">
        <v>12</v>
      </c>
      <c r="H23" s="18">
        <v>7</v>
      </c>
      <c r="I23" s="18">
        <v>7</v>
      </c>
      <c r="J23" s="34">
        <v>5</v>
      </c>
      <c r="K23" s="35" t="s">
        <v>64</v>
      </c>
      <c r="L23" s="36">
        <v>1800</v>
      </c>
      <c r="M23" s="36">
        <v>2160</v>
      </c>
      <c r="N23" s="36">
        <v>15120</v>
      </c>
      <c r="O23" s="36">
        <v>9000</v>
      </c>
      <c r="P23" s="36">
        <f>SUM(N23:O23)</f>
        <v>24120</v>
      </c>
      <c r="Q23" s="36">
        <v>16</v>
      </c>
      <c r="R23" s="36">
        <v>6350</v>
      </c>
      <c r="S23" s="36">
        <v>30470</v>
      </c>
    </row>
    <row r="24" s="6" customFormat="1" ht="27" customHeight="1" spans="1:19">
      <c r="A24" s="19"/>
      <c r="B24" s="18" t="s">
        <v>65</v>
      </c>
      <c r="C24" s="18" t="s">
        <v>26</v>
      </c>
      <c r="D24" s="18">
        <v>39</v>
      </c>
      <c r="E24" s="18">
        <v>5</v>
      </c>
      <c r="F24" s="18">
        <v>22</v>
      </c>
      <c r="G24" s="18">
        <v>39</v>
      </c>
      <c r="H24" s="18">
        <v>5</v>
      </c>
      <c r="I24" s="18">
        <v>18</v>
      </c>
      <c r="J24" s="34">
        <v>21</v>
      </c>
      <c r="K24" s="35" t="s">
        <v>66</v>
      </c>
      <c r="L24" s="36">
        <v>1800</v>
      </c>
      <c r="M24" s="36">
        <v>2250</v>
      </c>
      <c r="N24" s="36">
        <v>40500</v>
      </c>
      <c r="O24" s="36">
        <v>37800</v>
      </c>
      <c r="P24" s="36">
        <v>78300</v>
      </c>
      <c r="Q24" s="36">
        <v>9</v>
      </c>
      <c r="R24" s="36">
        <v>2250</v>
      </c>
      <c r="S24" s="36">
        <v>80550</v>
      </c>
    </row>
    <row r="25" s="6" customFormat="1" ht="27" customHeight="1" spans="1:19">
      <c r="A25" s="19"/>
      <c r="B25" s="18" t="s">
        <v>67</v>
      </c>
      <c r="C25" s="18" t="s">
        <v>68</v>
      </c>
      <c r="D25" s="18">
        <v>16</v>
      </c>
      <c r="E25" s="18">
        <v>3</v>
      </c>
      <c r="F25" s="18">
        <v>10</v>
      </c>
      <c r="G25" s="18">
        <v>16</v>
      </c>
      <c r="H25" s="18">
        <v>3</v>
      </c>
      <c r="I25" s="18">
        <v>8</v>
      </c>
      <c r="J25" s="34">
        <v>8</v>
      </c>
      <c r="K25" s="35" t="s">
        <v>69</v>
      </c>
      <c r="L25" s="36">
        <v>1440</v>
      </c>
      <c r="M25" s="36">
        <v>1728</v>
      </c>
      <c r="N25" s="36">
        <v>13824</v>
      </c>
      <c r="O25" s="36">
        <v>11520</v>
      </c>
      <c r="P25" s="36">
        <v>25344</v>
      </c>
      <c r="Q25" s="36">
        <v>8</v>
      </c>
      <c r="R25" s="36">
        <v>1200</v>
      </c>
      <c r="S25" s="36">
        <v>26544</v>
      </c>
    </row>
    <row r="26" s="6" customFormat="1" ht="27" customHeight="1" spans="1:19">
      <c r="A26" s="20"/>
      <c r="B26" s="18" t="s">
        <v>70</v>
      </c>
      <c r="C26" s="18" t="s">
        <v>34</v>
      </c>
      <c r="D26" s="18">
        <v>13</v>
      </c>
      <c r="E26" s="18">
        <v>4</v>
      </c>
      <c r="F26" s="18">
        <v>6</v>
      </c>
      <c r="G26" s="18">
        <v>13</v>
      </c>
      <c r="H26" s="18">
        <v>4</v>
      </c>
      <c r="I26" s="18">
        <v>6</v>
      </c>
      <c r="J26" s="34">
        <v>7</v>
      </c>
      <c r="K26" s="35" t="s">
        <v>66</v>
      </c>
      <c r="L26" s="36">
        <v>1800</v>
      </c>
      <c r="M26" s="36">
        <v>2160</v>
      </c>
      <c r="N26" s="36">
        <v>12960</v>
      </c>
      <c r="O26" s="36">
        <v>12600</v>
      </c>
      <c r="P26" s="36">
        <f>SUM(N26:O26)</f>
        <v>25560</v>
      </c>
      <c r="Q26" s="36">
        <v>16</v>
      </c>
      <c r="R26" s="36">
        <v>3200</v>
      </c>
      <c r="S26" s="36">
        <v>28760</v>
      </c>
    </row>
    <row r="27" s="6" customFormat="1" ht="27" customHeight="1" spans="1:19">
      <c r="A27" s="21" t="s">
        <v>71</v>
      </c>
      <c r="B27" s="21"/>
      <c r="C27" s="21"/>
      <c r="D27" s="21">
        <f t="shared" ref="D27:J27" si="1">SUM(D4:D26)</f>
        <v>565</v>
      </c>
      <c r="E27" s="21">
        <f t="shared" si="1"/>
        <v>127</v>
      </c>
      <c r="F27" s="21">
        <f t="shared" si="1"/>
        <v>283</v>
      </c>
      <c r="G27" s="21">
        <f t="shared" si="1"/>
        <v>561</v>
      </c>
      <c r="H27" s="21">
        <f t="shared" si="1"/>
        <v>126</v>
      </c>
      <c r="I27" s="21">
        <f t="shared" si="1"/>
        <v>244</v>
      </c>
      <c r="J27" s="21">
        <f t="shared" si="1"/>
        <v>317</v>
      </c>
      <c r="K27" s="37" t="s">
        <v>31</v>
      </c>
      <c r="L27" s="21" t="s">
        <v>72</v>
      </c>
      <c r="M27" s="21" t="s">
        <v>72</v>
      </c>
      <c r="N27" s="21">
        <f>SUM(N4:N26)</f>
        <v>501496</v>
      </c>
      <c r="O27" s="21">
        <f>SUM(O4:O26)</f>
        <v>548480</v>
      </c>
      <c r="P27" s="21">
        <f>SUM(P4:P26)</f>
        <v>1049976</v>
      </c>
      <c r="Q27" s="21" t="s">
        <v>72</v>
      </c>
      <c r="R27" s="21">
        <f>SUM(R4:R26)</f>
        <v>81150</v>
      </c>
      <c r="S27" s="21">
        <f>SUM(S4:S26)</f>
        <v>1131126</v>
      </c>
    </row>
    <row r="28" s="6" customFormat="1" ht="27" customHeight="1" spans="1:19">
      <c r="A28" s="18" t="s">
        <v>73</v>
      </c>
      <c r="B28" s="18" t="s">
        <v>25</v>
      </c>
      <c r="C28" s="18" t="s">
        <v>26</v>
      </c>
      <c r="D28" s="18">
        <v>22</v>
      </c>
      <c r="E28" s="18">
        <v>4</v>
      </c>
      <c r="F28" s="18">
        <v>17</v>
      </c>
      <c r="G28" s="18">
        <v>20</v>
      </c>
      <c r="H28" s="18">
        <v>4</v>
      </c>
      <c r="I28" s="18">
        <v>16</v>
      </c>
      <c r="J28" s="34">
        <v>4</v>
      </c>
      <c r="K28" s="35" t="s">
        <v>74</v>
      </c>
      <c r="L28" s="18">
        <v>1800</v>
      </c>
      <c r="M28" s="18">
        <v>2700</v>
      </c>
      <c r="N28" s="18">
        <v>43200</v>
      </c>
      <c r="O28" s="18">
        <v>7200</v>
      </c>
      <c r="P28" s="18">
        <v>50400</v>
      </c>
      <c r="Q28" s="34">
        <v>9</v>
      </c>
      <c r="R28" s="18">
        <v>1800</v>
      </c>
      <c r="S28" s="18">
        <v>52200</v>
      </c>
    </row>
    <row r="29" s="6" customFormat="1" ht="27" customHeight="1" spans="1:19">
      <c r="A29" s="22" t="s">
        <v>73</v>
      </c>
      <c r="B29" s="18" t="s">
        <v>36</v>
      </c>
      <c r="C29" s="18" t="s">
        <v>68</v>
      </c>
      <c r="D29" s="18">
        <v>22</v>
      </c>
      <c r="E29" s="18">
        <v>9</v>
      </c>
      <c r="F29" s="18">
        <v>17</v>
      </c>
      <c r="G29" s="18">
        <v>22</v>
      </c>
      <c r="H29" s="18">
        <v>9</v>
      </c>
      <c r="I29" s="18">
        <v>16</v>
      </c>
      <c r="J29" s="34">
        <v>6</v>
      </c>
      <c r="K29" s="35" t="s">
        <v>75</v>
      </c>
      <c r="L29" s="18">
        <v>1440</v>
      </c>
      <c r="M29" s="18">
        <v>2160</v>
      </c>
      <c r="N29" s="18">
        <v>34560</v>
      </c>
      <c r="O29" s="18">
        <v>8640</v>
      </c>
      <c r="P29" s="18">
        <v>43200</v>
      </c>
      <c r="Q29" s="18">
        <v>8</v>
      </c>
      <c r="R29" s="18">
        <v>3600</v>
      </c>
      <c r="S29" s="18">
        <v>46800</v>
      </c>
    </row>
    <row r="30" s="6" customFormat="1" ht="27" customHeight="1" spans="1:19">
      <c r="A30" s="23"/>
      <c r="B30" s="18" t="s">
        <v>39</v>
      </c>
      <c r="C30" s="18" t="s">
        <v>26</v>
      </c>
      <c r="D30" s="18">
        <v>18</v>
      </c>
      <c r="E30" s="18">
        <v>5</v>
      </c>
      <c r="F30" s="18">
        <v>14</v>
      </c>
      <c r="G30" s="18">
        <v>17</v>
      </c>
      <c r="H30" s="18">
        <v>4</v>
      </c>
      <c r="I30" s="18">
        <v>12</v>
      </c>
      <c r="J30" s="34">
        <v>5</v>
      </c>
      <c r="K30" s="35" t="s">
        <v>76</v>
      </c>
      <c r="L30" s="36">
        <v>1800</v>
      </c>
      <c r="M30" s="36">
        <v>2700</v>
      </c>
      <c r="N30" s="36">
        <v>32400</v>
      </c>
      <c r="O30" s="36">
        <v>9000</v>
      </c>
      <c r="P30" s="36">
        <v>41400</v>
      </c>
      <c r="Q30" s="36">
        <v>9</v>
      </c>
      <c r="R30" s="36">
        <v>1800</v>
      </c>
      <c r="S30" s="36">
        <v>43200</v>
      </c>
    </row>
    <row r="31" s="7" customFormat="1" ht="27" customHeight="1" spans="1:19">
      <c r="A31" s="21" t="s">
        <v>71</v>
      </c>
      <c r="B31" s="21"/>
      <c r="C31" s="21"/>
      <c r="D31" s="21">
        <f t="shared" ref="D31:J31" si="2">SUM(D28:D30)</f>
        <v>62</v>
      </c>
      <c r="E31" s="21">
        <f t="shared" si="2"/>
        <v>18</v>
      </c>
      <c r="F31" s="21">
        <f t="shared" si="2"/>
        <v>48</v>
      </c>
      <c r="G31" s="21">
        <f t="shared" si="2"/>
        <v>59</v>
      </c>
      <c r="H31" s="21">
        <f t="shared" si="2"/>
        <v>17</v>
      </c>
      <c r="I31" s="21">
        <f t="shared" si="2"/>
        <v>44</v>
      </c>
      <c r="J31" s="21">
        <f t="shared" si="2"/>
        <v>15</v>
      </c>
      <c r="K31" s="37" t="s">
        <v>77</v>
      </c>
      <c r="L31" s="21" t="s">
        <v>72</v>
      </c>
      <c r="M31" s="21" t="s">
        <v>72</v>
      </c>
      <c r="N31" s="21">
        <f>SUM(N28:N30)</f>
        <v>110160</v>
      </c>
      <c r="O31" s="21">
        <f>SUM(O28:O30)</f>
        <v>24840</v>
      </c>
      <c r="P31" s="21">
        <f>SUM(P28:P30)</f>
        <v>135000</v>
      </c>
      <c r="Q31" s="21" t="s">
        <v>72</v>
      </c>
      <c r="R31" s="21">
        <f>SUM(R28:R30)</f>
        <v>7200</v>
      </c>
      <c r="S31" s="21">
        <f>SUM(S28:S30)</f>
        <v>142200</v>
      </c>
    </row>
    <row r="32" s="7" customFormat="1" ht="27" customHeight="1" spans="1:19">
      <c r="A32" s="18" t="s">
        <v>78</v>
      </c>
      <c r="B32" s="18" t="s">
        <v>25</v>
      </c>
      <c r="C32" s="18" t="s">
        <v>79</v>
      </c>
      <c r="D32" s="18">
        <v>49</v>
      </c>
      <c r="E32" s="18">
        <v>14</v>
      </c>
      <c r="F32" s="18">
        <v>24</v>
      </c>
      <c r="G32" s="18">
        <v>48</v>
      </c>
      <c r="H32" s="18">
        <v>13</v>
      </c>
      <c r="I32" s="18">
        <v>24</v>
      </c>
      <c r="J32" s="38">
        <f>G32-I32</f>
        <v>24</v>
      </c>
      <c r="K32" s="39" t="s">
        <v>69</v>
      </c>
      <c r="L32" s="18">
        <v>2592</v>
      </c>
      <c r="M32" s="18">
        <v>3110.4</v>
      </c>
      <c r="N32" s="40">
        <f>M32*I32</f>
        <v>74649.6</v>
      </c>
      <c r="O32" s="39">
        <f>L32*J32</f>
        <v>62208</v>
      </c>
      <c r="P32" s="41">
        <f>N32+O32</f>
        <v>136857.6</v>
      </c>
      <c r="Q32" s="39" t="s">
        <v>80</v>
      </c>
      <c r="R32" s="40">
        <v>7600</v>
      </c>
      <c r="S32" s="40">
        <v>144457.6</v>
      </c>
    </row>
    <row r="33" s="7" customFormat="1" ht="27" customHeight="1" spans="1:19">
      <c r="A33" s="18"/>
      <c r="B33" s="18" t="s">
        <v>36</v>
      </c>
      <c r="C33" s="18" t="s">
        <v>81</v>
      </c>
      <c r="D33" s="18">
        <v>46</v>
      </c>
      <c r="E33" s="18">
        <v>13</v>
      </c>
      <c r="F33" s="18">
        <v>25</v>
      </c>
      <c r="G33" s="18">
        <v>45</v>
      </c>
      <c r="H33" s="18">
        <v>12</v>
      </c>
      <c r="I33" s="18">
        <v>21</v>
      </c>
      <c r="J33" s="42">
        <v>24</v>
      </c>
      <c r="K33" s="43" t="s">
        <v>44</v>
      </c>
      <c r="L33" s="40">
        <v>3780</v>
      </c>
      <c r="M33" s="40">
        <v>4536</v>
      </c>
      <c r="N33" s="40">
        <v>95256</v>
      </c>
      <c r="O33" s="40">
        <v>90720</v>
      </c>
      <c r="P33" s="42">
        <f>SUM(N33:O33)</f>
        <v>185976</v>
      </c>
      <c r="Q33" s="40">
        <v>32</v>
      </c>
      <c r="R33" s="40">
        <v>19050</v>
      </c>
      <c r="S33" s="42">
        <v>205026</v>
      </c>
    </row>
    <row r="34" s="7" customFormat="1" ht="27" customHeight="1" spans="1:19">
      <c r="A34" s="18"/>
      <c r="B34" s="18" t="s">
        <v>39</v>
      </c>
      <c r="C34" s="18" t="s">
        <v>79</v>
      </c>
      <c r="D34" s="18">
        <v>40</v>
      </c>
      <c r="E34" s="18">
        <v>11</v>
      </c>
      <c r="F34" s="18">
        <v>26</v>
      </c>
      <c r="G34" s="18">
        <v>40</v>
      </c>
      <c r="H34" s="18">
        <v>11</v>
      </c>
      <c r="I34" s="18">
        <v>26</v>
      </c>
      <c r="J34" s="38">
        <f>G34-I34</f>
        <v>14</v>
      </c>
      <c r="K34" s="39" t="s">
        <v>82</v>
      </c>
      <c r="L34" s="18">
        <v>2592</v>
      </c>
      <c r="M34" s="18">
        <v>3110.4</v>
      </c>
      <c r="N34" s="40">
        <f>M34*I34</f>
        <v>80870.4</v>
      </c>
      <c r="O34" s="40">
        <f>L34*J34</f>
        <v>36288</v>
      </c>
      <c r="P34" s="40">
        <f>N34+O34</f>
        <v>117158.4</v>
      </c>
      <c r="Q34" s="40">
        <v>12</v>
      </c>
      <c r="R34" s="40">
        <v>6550</v>
      </c>
      <c r="S34" s="42">
        <v>123708.4</v>
      </c>
    </row>
    <row r="35" s="7" customFormat="1" ht="27" customHeight="1" spans="1:19">
      <c r="A35" s="24" t="s">
        <v>71</v>
      </c>
      <c r="B35" s="24"/>
      <c r="C35" s="24"/>
      <c r="D35" s="24">
        <f t="shared" ref="D35:J35" si="3">SUM(D32:D34)</f>
        <v>135</v>
      </c>
      <c r="E35" s="24">
        <f t="shared" si="3"/>
        <v>38</v>
      </c>
      <c r="F35" s="24">
        <f t="shared" si="3"/>
        <v>75</v>
      </c>
      <c r="G35" s="24">
        <f t="shared" si="3"/>
        <v>133</v>
      </c>
      <c r="H35" s="24">
        <f t="shared" si="3"/>
        <v>36</v>
      </c>
      <c r="I35" s="24">
        <f t="shared" si="3"/>
        <v>71</v>
      </c>
      <c r="J35" s="44">
        <f t="shared" si="3"/>
        <v>62</v>
      </c>
      <c r="K35" s="45" t="s">
        <v>83</v>
      </c>
      <c r="L35" s="21" t="s">
        <v>72</v>
      </c>
      <c r="M35" s="21" t="s">
        <v>72</v>
      </c>
      <c r="N35" s="46">
        <f>SUM(N32:N34)</f>
        <v>250776</v>
      </c>
      <c r="O35" s="46">
        <f>SUM(O32:O34)</f>
        <v>189216</v>
      </c>
      <c r="P35" s="46">
        <f>SUM(P32:P34)</f>
        <v>439992</v>
      </c>
      <c r="Q35" s="21" t="s">
        <v>72</v>
      </c>
      <c r="R35" s="46">
        <f>SUM(R32:R34)</f>
        <v>33200</v>
      </c>
      <c r="S35" s="26">
        <f>SUM(S32:S34)</f>
        <v>473192</v>
      </c>
    </row>
    <row r="36" s="7" customFormat="1" ht="27" customHeight="1" spans="1:19">
      <c r="A36" s="25" t="s">
        <v>84</v>
      </c>
      <c r="B36" s="18" t="s">
        <v>25</v>
      </c>
      <c r="C36" s="18" t="s">
        <v>85</v>
      </c>
      <c r="D36" s="18">
        <v>30</v>
      </c>
      <c r="E36" s="18">
        <v>8</v>
      </c>
      <c r="F36" s="18">
        <v>16</v>
      </c>
      <c r="G36" s="18">
        <v>30</v>
      </c>
      <c r="H36" s="18">
        <v>8</v>
      </c>
      <c r="I36" s="18">
        <v>16</v>
      </c>
      <c r="J36" s="38">
        <f t="shared" ref="J36:J42" si="4">G36-I36</f>
        <v>14</v>
      </c>
      <c r="K36" s="39" t="s">
        <v>86</v>
      </c>
      <c r="L36" s="18">
        <v>3150</v>
      </c>
      <c r="M36" s="18">
        <v>4536</v>
      </c>
      <c r="N36" s="40">
        <f t="shared" ref="N36:N42" si="5">M36*I36</f>
        <v>72576</v>
      </c>
      <c r="O36" s="40">
        <v>44100</v>
      </c>
      <c r="P36" s="40">
        <f t="shared" ref="P36:P42" si="6">N36+O36</f>
        <v>116676</v>
      </c>
      <c r="Q36" s="39" t="s">
        <v>87</v>
      </c>
      <c r="R36" s="40">
        <v>5500</v>
      </c>
      <c r="S36" s="40">
        <v>122176</v>
      </c>
    </row>
    <row r="37" s="7" customFormat="1" ht="27" customHeight="1" spans="1:19">
      <c r="A37" s="25"/>
      <c r="B37" s="18" t="s">
        <v>36</v>
      </c>
      <c r="C37" s="18" t="s">
        <v>88</v>
      </c>
      <c r="D37" s="18">
        <v>30</v>
      </c>
      <c r="E37" s="18">
        <v>5</v>
      </c>
      <c r="F37" s="18">
        <v>15</v>
      </c>
      <c r="G37" s="18">
        <v>30</v>
      </c>
      <c r="H37" s="18">
        <v>5</v>
      </c>
      <c r="I37" s="18">
        <v>15</v>
      </c>
      <c r="J37" s="47">
        <v>15</v>
      </c>
      <c r="K37" s="48" t="s">
        <v>69</v>
      </c>
      <c r="L37" s="18">
        <v>5400</v>
      </c>
      <c r="M37" s="18">
        <v>6480</v>
      </c>
      <c r="N37" s="18">
        <v>97200</v>
      </c>
      <c r="O37" s="18">
        <v>81000</v>
      </c>
      <c r="P37" s="40">
        <v>178200</v>
      </c>
      <c r="Q37" s="40">
        <v>30</v>
      </c>
      <c r="R37" s="40">
        <v>6900</v>
      </c>
      <c r="S37" s="47">
        <v>185100</v>
      </c>
    </row>
    <row r="38" s="7" customFormat="1" ht="27" customHeight="1" spans="1:19">
      <c r="A38" s="25"/>
      <c r="B38" s="18" t="s">
        <v>39</v>
      </c>
      <c r="C38" s="18" t="s">
        <v>89</v>
      </c>
      <c r="D38" s="18">
        <v>30</v>
      </c>
      <c r="E38" s="18">
        <v>12</v>
      </c>
      <c r="F38" s="18">
        <v>16</v>
      </c>
      <c r="G38" s="18">
        <v>29</v>
      </c>
      <c r="H38" s="18">
        <v>12</v>
      </c>
      <c r="I38" s="18">
        <v>13</v>
      </c>
      <c r="J38" s="38">
        <f t="shared" si="4"/>
        <v>16</v>
      </c>
      <c r="K38" s="39" t="s">
        <v>60</v>
      </c>
      <c r="L38" s="18">
        <v>3600</v>
      </c>
      <c r="M38" s="18">
        <v>4320</v>
      </c>
      <c r="N38" s="40">
        <f t="shared" si="5"/>
        <v>56160</v>
      </c>
      <c r="O38" s="40">
        <f t="shared" ref="O36:O42" si="7">L38*J38</f>
        <v>57600</v>
      </c>
      <c r="P38" s="40">
        <f t="shared" si="6"/>
        <v>113760</v>
      </c>
      <c r="Q38" s="39" t="s">
        <v>90</v>
      </c>
      <c r="R38" s="40">
        <v>11450</v>
      </c>
      <c r="S38" s="47">
        <v>125210</v>
      </c>
    </row>
    <row r="39" s="7" customFormat="1" ht="27" customHeight="1" spans="1:19">
      <c r="A39" s="26" t="s">
        <v>71</v>
      </c>
      <c r="B39" s="26"/>
      <c r="C39" s="26"/>
      <c r="D39" s="26">
        <f t="shared" ref="D39:J39" si="8">SUM(D36:D38)</f>
        <v>90</v>
      </c>
      <c r="E39" s="26">
        <f t="shared" si="8"/>
        <v>25</v>
      </c>
      <c r="F39" s="26">
        <f t="shared" si="8"/>
        <v>47</v>
      </c>
      <c r="G39" s="26">
        <f t="shared" si="8"/>
        <v>89</v>
      </c>
      <c r="H39" s="26">
        <f t="shared" si="8"/>
        <v>25</v>
      </c>
      <c r="I39" s="26">
        <f t="shared" si="8"/>
        <v>44</v>
      </c>
      <c r="J39" s="26">
        <f t="shared" si="8"/>
        <v>45</v>
      </c>
      <c r="K39" s="49" t="s">
        <v>69</v>
      </c>
      <c r="L39" s="21" t="s">
        <v>72</v>
      </c>
      <c r="M39" s="21" t="s">
        <v>72</v>
      </c>
      <c r="N39" s="26">
        <f>SUM(N36:N38)</f>
        <v>225936</v>
      </c>
      <c r="O39" s="26">
        <f>SUM(O36:O38)</f>
        <v>182700</v>
      </c>
      <c r="P39" s="26">
        <f>SUM(P36:P38)</f>
        <v>408636</v>
      </c>
      <c r="Q39" s="21" t="s">
        <v>72</v>
      </c>
      <c r="R39" s="26">
        <f>SUM(R36:R38)</f>
        <v>23850</v>
      </c>
      <c r="S39" s="26">
        <f>SUM(S36:S38)</f>
        <v>432486</v>
      </c>
    </row>
    <row r="40" s="7" customFormat="1" ht="27" customHeight="1" spans="1:19">
      <c r="A40" s="27" t="s">
        <v>91</v>
      </c>
      <c r="B40" s="18" t="s">
        <v>25</v>
      </c>
      <c r="C40" s="18" t="s">
        <v>92</v>
      </c>
      <c r="D40" s="18">
        <v>37</v>
      </c>
      <c r="E40" s="18">
        <v>9</v>
      </c>
      <c r="F40" s="18">
        <v>21</v>
      </c>
      <c r="G40" s="18">
        <v>36</v>
      </c>
      <c r="H40" s="18">
        <v>8</v>
      </c>
      <c r="I40" s="18">
        <v>21</v>
      </c>
      <c r="J40" s="38">
        <f t="shared" si="4"/>
        <v>15</v>
      </c>
      <c r="K40" s="39" t="s">
        <v>64</v>
      </c>
      <c r="L40" s="39" t="s">
        <v>93</v>
      </c>
      <c r="M40" s="40">
        <v>3132</v>
      </c>
      <c r="N40" s="40">
        <f t="shared" si="5"/>
        <v>65772</v>
      </c>
      <c r="O40" s="40">
        <f t="shared" si="7"/>
        <v>39150</v>
      </c>
      <c r="P40" s="40">
        <f t="shared" si="6"/>
        <v>104922</v>
      </c>
      <c r="Q40" s="39" t="s">
        <v>94</v>
      </c>
      <c r="R40" s="40">
        <v>5950</v>
      </c>
      <c r="S40" s="47">
        <v>110872</v>
      </c>
    </row>
    <row r="41" s="7" customFormat="1" ht="27" customHeight="1" spans="1:19">
      <c r="A41" s="28"/>
      <c r="B41" s="18" t="s">
        <v>36</v>
      </c>
      <c r="C41" s="18" t="s">
        <v>92</v>
      </c>
      <c r="D41" s="18">
        <v>45</v>
      </c>
      <c r="E41" s="18">
        <v>8</v>
      </c>
      <c r="F41" s="18">
        <v>25</v>
      </c>
      <c r="G41" s="18">
        <v>43</v>
      </c>
      <c r="H41" s="18">
        <v>6</v>
      </c>
      <c r="I41" s="18">
        <v>18</v>
      </c>
      <c r="J41" s="38">
        <f t="shared" si="4"/>
        <v>25</v>
      </c>
      <c r="K41" s="39" t="s">
        <v>50</v>
      </c>
      <c r="L41" s="40">
        <v>2610</v>
      </c>
      <c r="M41" s="40">
        <v>3132</v>
      </c>
      <c r="N41" s="40">
        <f t="shared" si="5"/>
        <v>56376</v>
      </c>
      <c r="O41" s="40">
        <f t="shared" si="7"/>
        <v>65250</v>
      </c>
      <c r="P41" s="40">
        <f t="shared" si="6"/>
        <v>121626</v>
      </c>
      <c r="Q41" s="39" t="s">
        <v>94</v>
      </c>
      <c r="R41" s="40">
        <v>5950</v>
      </c>
      <c r="S41" s="47">
        <v>127576</v>
      </c>
    </row>
    <row r="42" s="7" customFormat="1" ht="27" customHeight="1" spans="1:19">
      <c r="A42" s="27" t="s">
        <v>91</v>
      </c>
      <c r="B42" s="18" t="s">
        <v>39</v>
      </c>
      <c r="C42" s="18" t="s">
        <v>79</v>
      </c>
      <c r="D42" s="18">
        <v>50</v>
      </c>
      <c r="E42" s="18">
        <v>22</v>
      </c>
      <c r="F42" s="18">
        <v>25</v>
      </c>
      <c r="G42" s="18">
        <v>50</v>
      </c>
      <c r="H42" s="18">
        <v>22</v>
      </c>
      <c r="I42" s="18">
        <v>25</v>
      </c>
      <c r="J42" s="38">
        <f t="shared" si="4"/>
        <v>25</v>
      </c>
      <c r="K42" s="39" t="s">
        <v>69</v>
      </c>
      <c r="L42" s="18">
        <v>2592</v>
      </c>
      <c r="M42" s="18">
        <v>3110.4</v>
      </c>
      <c r="N42" s="40">
        <f t="shared" si="5"/>
        <v>77760</v>
      </c>
      <c r="O42" s="40">
        <f t="shared" si="7"/>
        <v>64800</v>
      </c>
      <c r="P42" s="40">
        <f t="shared" si="6"/>
        <v>142560</v>
      </c>
      <c r="Q42" s="39" t="s">
        <v>80</v>
      </c>
      <c r="R42" s="40">
        <v>13100</v>
      </c>
      <c r="S42" s="47">
        <v>155660</v>
      </c>
    </row>
    <row r="43" s="7" customFormat="1" ht="27" customHeight="1" spans="1:19">
      <c r="A43" s="26" t="s">
        <v>71</v>
      </c>
      <c r="B43" s="26"/>
      <c r="C43" s="26"/>
      <c r="D43" s="26">
        <f t="shared" ref="D43:J43" si="9">SUM(D40:D42)</f>
        <v>132</v>
      </c>
      <c r="E43" s="26">
        <f t="shared" si="9"/>
        <v>39</v>
      </c>
      <c r="F43" s="26">
        <f t="shared" si="9"/>
        <v>71</v>
      </c>
      <c r="G43" s="26">
        <f t="shared" si="9"/>
        <v>129</v>
      </c>
      <c r="H43" s="26">
        <f t="shared" si="9"/>
        <v>36</v>
      </c>
      <c r="I43" s="26">
        <f t="shared" si="9"/>
        <v>64</v>
      </c>
      <c r="J43" s="26">
        <f t="shared" si="9"/>
        <v>65</v>
      </c>
      <c r="K43" s="49" t="s">
        <v>95</v>
      </c>
      <c r="L43" s="21" t="s">
        <v>72</v>
      </c>
      <c r="M43" s="21" t="s">
        <v>72</v>
      </c>
      <c r="N43" s="26">
        <f>SUM(N40:N42)</f>
        <v>199908</v>
      </c>
      <c r="O43" s="26">
        <f>SUM(O40:O42)</f>
        <v>169200</v>
      </c>
      <c r="P43" s="26">
        <f>SUM(P40:P42)</f>
        <v>369108</v>
      </c>
      <c r="Q43" s="21" t="s">
        <v>72</v>
      </c>
      <c r="R43" s="26">
        <f>SUM(R40:R42)</f>
        <v>25000</v>
      </c>
      <c r="S43" s="26">
        <f>SUM(S40:S42)</f>
        <v>394108</v>
      </c>
    </row>
    <row r="44" s="7" customFormat="1" ht="27" customHeight="1" spans="1:19">
      <c r="A44" s="18" t="s">
        <v>96</v>
      </c>
      <c r="B44" s="18" t="s">
        <v>25</v>
      </c>
      <c r="C44" s="18" t="s">
        <v>81</v>
      </c>
      <c r="D44" s="18">
        <v>50</v>
      </c>
      <c r="E44" s="18">
        <v>32</v>
      </c>
      <c r="F44" s="18">
        <v>25</v>
      </c>
      <c r="G44" s="18">
        <v>50</v>
      </c>
      <c r="H44" s="18">
        <v>32</v>
      </c>
      <c r="I44" s="18">
        <v>23</v>
      </c>
      <c r="J44" s="47">
        <v>27</v>
      </c>
      <c r="K44" s="48" t="s">
        <v>66</v>
      </c>
      <c r="L44" s="40">
        <v>3780</v>
      </c>
      <c r="M44" s="40">
        <v>4536</v>
      </c>
      <c r="N44" s="40">
        <v>104328</v>
      </c>
      <c r="O44" s="40">
        <v>102060</v>
      </c>
      <c r="P44" s="40">
        <v>206388</v>
      </c>
      <c r="Q44" s="40">
        <v>35</v>
      </c>
      <c r="R44" s="40">
        <v>55800</v>
      </c>
      <c r="S44" s="40">
        <v>262188</v>
      </c>
    </row>
    <row r="45" s="7" customFormat="1" ht="27" customHeight="1" spans="1:19">
      <c r="A45" s="18"/>
      <c r="B45" s="18" t="s">
        <v>36</v>
      </c>
      <c r="C45" s="18" t="s">
        <v>81</v>
      </c>
      <c r="D45" s="18">
        <v>42</v>
      </c>
      <c r="E45" s="18">
        <v>18</v>
      </c>
      <c r="F45" s="18">
        <v>21</v>
      </c>
      <c r="G45" s="18">
        <v>41</v>
      </c>
      <c r="H45" s="18">
        <v>17</v>
      </c>
      <c r="I45" s="18">
        <v>20</v>
      </c>
      <c r="J45" s="47">
        <v>21</v>
      </c>
      <c r="K45" s="48" t="s">
        <v>97</v>
      </c>
      <c r="L45" s="18">
        <v>3780</v>
      </c>
      <c r="M45" s="18">
        <v>4536</v>
      </c>
      <c r="N45" s="18">
        <v>90720</v>
      </c>
      <c r="O45" s="18">
        <v>79380</v>
      </c>
      <c r="P45" s="40">
        <v>170100</v>
      </c>
      <c r="Q45" s="40">
        <v>35</v>
      </c>
      <c r="R45" s="40">
        <v>29550</v>
      </c>
      <c r="S45" s="40">
        <v>199650</v>
      </c>
    </row>
    <row r="46" s="7" customFormat="1" ht="27" customHeight="1" spans="1:19">
      <c r="A46" s="26" t="s">
        <v>71</v>
      </c>
      <c r="B46" s="26"/>
      <c r="C46" s="26"/>
      <c r="D46" s="26">
        <f t="shared" ref="D46:J46" si="10">SUM(D44:D45)</f>
        <v>92</v>
      </c>
      <c r="E46" s="26">
        <f t="shared" si="10"/>
        <v>50</v>
      </c>
      <c r="F46" s="26">
        <f t="shared" si="10"/>
        <v>46</v>
      </c>
      <c r="G46" s="26">
        <f t="shared" si="10"/>
        <v>91</v>
      </c>
      <c r="H46" s="26">
        <f t="shared" si="10"/>
        <v>49</v>
      </c>
      <c r="I46" s="26">
        <f t="shared" si="10"/>
        <v>43</v>
      </c>
      <c r="J46" s="26">
        <f t="shared" si="10"/>
        <v>48</v>
      </c>
      <c r="K46" s="49" t="s">
        <v>86</v>
      </c>
      <c r="L46" s="21" t="s">
        <v>72</v>
      </c>
      <c r="M46" s="21" t="s">
        <v>72</v>
      </c>
      <c r="N46" s="26">
        <f>SUM(N44:N45)</f>
        <v>195048</v>
      </c>
      <c r="O46" s="26">
        <f>SUM(O44:O45)</f>
        <v>181440</v>
      </c>
      <c r="P46" s="26">
        <f>SUM(P44:P45)</f>
        <v>376488</v>
      </c>
      <c r="Q46" s="21" t="s">
        <v>72</v>
      </c>
      <c r="R46" s="26">
        <f>SUM(R44:R45)</f>
        <v>85350</v>
      </c>
      <c r="S46" s="26">
        <f>SUM(S44:S45)</f>
        <v>461838</v>
      </c>
    </row>
    <row r="47" s="7" customFormat="1" ht="40" customHeight="1" spans="1:19">
      <c r="A47" s="18" t="s">
        <v>98</v>
      </c>
      <c r="B47" s="18" t="s">
        <v>25</v>
      </c>
      <c r="C47" s="18" t="s">
        <v>99</v>
      </c>
      <c r="D47" s="18">
        <v>28</v>
      </c>
      <c r="E47" s="18">
        <v>9</v>
      </c>
      <c r="F47" s="18">
        <v>13</v>
      </c>
      <c r="G47" s="18">
        <v>27</v>
      </c>
      <c r="H47" s="18">
        <v>9</v>
      </c>
      <c r="I47" s="18">
        <v>9</v>
      </c>
      <c r="J47" s="47">
        <v>18</v>
      </c>
      <c r="K47" s="48" t="s">
        <v>55</v>
      </c>
      <c r="L47" s="18">
        <v>1800</v>
      </c>
      <c r="M47" s="18">
        <v>1800</v>
      </c>
      <c r="N47" s="40">
        <v>16200</v>
      </c>
      <c r="O47" s="40">
        <v>32400</v>
      </c>
      <c r="P47" s="40">
        <v>48600</v>
      </c>
      <c r="Q47" s="39" t="s">
        <v>100</v>
      </c>
      <c r="R47" s="40">
        <v>8100</v>
      </c>
      <c r="S47" s="40">
        <v>56700</v>
      </c>
    </row>
    <row r="48" s="7" customFormat="1" ht="27" customHeight="1" spans="1:19">
      <c r="A48" s="26" t="s">
        <v>71</v>
      </c>
      <c r="B48" s="26"/>
      <c r="C48" s="26"/>
      <c r="D48" s="24">
        <v>28</v>
      </c>
      <c r="E48" s="24">
        <v>9</v>
      </c>
      <c r="F48" s="24">
        <v>13</v>
      </c>
      <c r="G48" s="24">
        <v>27</v>
      </c>
      <c r="H48" s="24">
        <v>9</v>
      </c>
      <c r="I48" s="24">
        <v>9</v>
      </c>
      <c r="J48" s="26">
        <v>18</v>
      </c>
      <c r="K48" s="49" t="s">
        <v>101</v>
      </c>
      <c r="L48" s="21" t="s">
        <v>72</v>
      </c>
      <c r="M48" s="21" t="s">
        <v>72</v>
      </c>
      <c r="N48" s="46">
        <v>16200</v>
      </c>
      <c r="O48" s="46">
        <v>32400</v>
      </c>
      <c r="P48" s="46">
        <v>48600</v>
      </c>
      <c r="Q48" s="21" t="s">
        <v>72</v>
      </c>
      <c r="R48" s="46">
        <v>8100</v>
      </c>
      <c r="S48" s="46">
        <v>56700</v>
      </c>
    </row>
    <row r="49" s="7" customFormat="1" ht="27" customHeight="1" spans="1:19">
      <c r="A49" s="18" t="s">
        <v>102</v>
      </c>
      <c r="B49" s="18" t="s">
        <v>25</v>
      </c>
      <c r="C49" s="18" t="s">
        <v>103</v>
      </c>
      <c r="D49" s="18">
        <v>41</v>
      </c>
      <c r="E49" s="18">
        <v>23</v>
      </c>
      <c r="F49" s="18">
        <v>22</v>
      </c>
      <c r="G49" s="18">
        <v>38</v>
      </c>
      <c r="H49" s="18">
        <v>20</v>
      </c>
      <c r="I49" s="18">
        <v>17</v>
      </c>
      <c r="J49" s="38">
        <f>G49-I49</f>
        <v>21</v>
      </c>
      <c r="K49" s="39" t="s">
        <v>60</v>
      </c>
      <c r="L49" s="40">
        <v>3600</v>
      </c>
      <c r="M49" s="40">
        <v>4320</v>
      </c>
      <c r="N49" s="40">
        <f>M49*I49</f>
        <v>73440</v>
      </c>
      <c r="O49" s="40">
        <f>L49*J49</f>
        <v>75600</v>
      </c>
      <c r="P49" s="40">
        <f>N49+O49</f>
        <v>149040</v>
      </c>
      <c r="Q49" s="39" t="s">
        <v>104</v>
      </c>
      <c r="R49" s="40">
        <v>23400</v>
      </c>
      <c r="S49" s="47">
        <v>172440</v>
      </c>
    </row>
    <row r="50" s="7" customFormat="1" ht="27" customHeight="1" spans="1:19">
      <c r="A50" s="18"/>
      <c r="B50" s="18" t="s">
        <v>36</v>
      </c>
      <c r="C50" s="18" t="s">
        <v>89</v>
      </c>
      <c r="D50" s="18">
        <v>49</v>
      </c>
      <c r="E50" s="18">
        <v>36</v>
      </c>
      <c r="F50" s="18">
        <v>22</v>
      </c>
      <c r="G50" s="18">
        <v>47</v>
      </c>
      <c r="H50" s="18">
        <v>34</v>
      </c>
      <c r="I50" s="18">
        <v>19</v>
      </c>
      <c r="J50" s="38">
        <f>G50-I50</f>
        <v>28</v>
      </c>
      <c r="K50" s="39" t="s">
        <v>60</v>
      </c>
      <c r="L50" s="40">
        <v>3600</v>
      </c>
      <c r="M50" s="40">
        <v>4320</v>
      </c>
      <c r="N50" s="40">
        <f>M50*I50</f>
        <v>82080</v>
      </c>
      <c r="O50" s="40">
        <f>L50*J50</f>
        <v>100800</v>
      </c>
      <c r="P50" s="40">
        <f>N50+O50</f>
        <v>182880</v>
      </c>
      <c r="Q50" s="39" t="s">
        <v>90</v>
      </c>
      <c r="R50" s="40">
        <v>33050</v>
      </c>
      <c r="S50" s="47">
        <v>215930</v>
      </c>
    </row>
    <row r="51" s="7" customFormat="1" ht="26" customHeight="1" spans="1:19">
      <c r="A51" s="26" t="s">
        <v>71</v>
      </c>
      <c r="B51" s="26"/>
      <c r="C51" s="26"/>
      <c r="D51" s="26">
        <f t="shared" ref="D51:J51" si="11">SUM(D49:D50)</f>
        <v>90</v>
      </c>
      <c r="E51" s="26">
        <f t="shared" si="11"/>
        <v>59</v>
      </c>
      <c r="F51" s="26">
        <f t="shared" si="11"/>
        <v>44</v>
      </c>
      <c r="G51" s="26">
        <f t="shared" si="11"/>
        <v>85</v>
      </c>
      <c r="H51" s="26">
        <f t="shared" si="11"/>
        <v>54</v>
      </c>
      <c r="I51" s="26">
        <f t="shared" si="11"/>
        <v>36</v>
      </c>
      <c r="J51" s="26">
        <f t="shared" si="11"/>
        <v>49</v>
      </c>
      <c r="K51" s="49" t="s">
        <v>40</v>
      </c>
      <c r="L51" s="21" t="s">
        <v>72</v>
      </c>
      <c r="M51" s="21" t="s">
        <v>72</v>
      </c>
      <c r="N51" s="26">
        <f>SUM(N49:N50)</f>
        <v>155520</v>
      </c>
      <c r="O51" s="26">
        <f>SUM(O49:O50)</f>
        <v>176400</v>
      </c>
      <c r="P51" s="26">
        <f>SUM(P49:P50)</f>
        <v>331920</v>
      </c>
      <c r="Q51" s="21" t="s">
        <v>72</v>
      </c>
      <c r="R51" s="26">
        <f>SUM(R49:R50)</f>
        <v>56450</v>
      </c>
      <c r="S51" s="26">
        <f>SUM(S49:S50)</f>
        <v>388370</v>
      </c>
    </row>
    <row r="52" ht="33" customHeight="1" spans="1:19">
      <c r="A52" s="29" t="s">
        <v>105</v>
      </c>
      <c r="B52" s="29"/>
      <c r="C52" s="29"/>
      <c r="D52" s="29">
        <v>1194</v>
      </c>
      <c r="E52" s="29">
        <v>365</v>
      </c>
      <c r="F52" s="29">
        <v>627</v>
      </c>
      <c r="G52" s="29">
        <v>1174</v>
      </c>
      <c r="H52" s="29">
        <v>352</v>
      </c>
      <c r="I52" s="29">
        <v>555</v>
      </c>
      <c r="J52" s="29">
        <v>619</v>
      </c>
      <c r="K52" s="50" t="s">
        <v>46</v>
      </c>
      <c r="L52" s="51" t="s">
        <v>72</v>
      </c>
      <c r="M52" s="51" t="s">
        <v>72</v>
      </c>
      <c r="N52" s="29">
        <v>1655044</v>
      </c>
      <c r="O52" s="29">
        <v>1504676</v>
      </c>
      <c r="P52" s="29">
        <v>3159720</v>
      </c>
      <c r="Q52" s="51" t="s">
        <v>72</v>
      </c>
      <c r="R52" s="29">
        <v>320300</v>
      </c>
      <c r="S52" s="29">
        <v>3480020</v>
      </c>
    </row>
    <row r="53" ht="21" customHeight="1" spans="1:19">
      <c r="A53" s="30" t="s">
        <v>106</v>
      </c>
      <c r="B53" s="30"/>
      <c r="C53" s="30"/>
      <c r="D53" s="30"/>
      <c r="E53" s="30"/>
      <c r="F53" s="30"/>
      <c r="G53" s="30"/>
      <c r="H53" s="30"/>
      <c r="I53" s="30"/>
      <c r="J53" s="30"/>
      <c r="K53" s="52"/>
      <c r="L53" s="30"/>
      <c r="M53" s="30"/>
      <c r="N53" s="30"/>
      <c r="O53" s="30"/>
      <c r="P53" s="30"/>
      <c r="Q53" s="30"/>
      <c r="R53" s="30"/>
      <c r="S53" s="30"/>
    </row>
    <row r="54" ht="21" customHeight="1" spans="1:19">
      <c r="A54" s="30" t="s">
        <v>107</v>
      </c>
      <c r="B54" s="30"/>
      <c r="C54" s="30"/>
      <c r="D54" s="30"/>
      <c r="E54" s="30"/>
      <c r="F54" s="30"/>
      <c r="G54" s="30"/>
      <c r="H54" s="30"/>
      <c r="I54" s="30"/>
      <c r="J54" s="30"/>
      <c r="K54" s="52"/>
      <c r="L54" s="30"/>
      <c r="M54" s="30"/>
      <c r="N54" s="30"/>
      <c r="O54" s="30"/>
      <c r="P54" s="30"/>
      <c r="Q54" s="30"/>
      <c r="R54" s="30"/>
      <c r="S54" s="30"/>
    </row>
    <row r="55" s="8" customFormat="1" ht="42" customHeight="1" spans="1:19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ht="113" customHeight="1" spans="2:19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ht="180" customHeight="1" spans="2:19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ht="78" customHeight="1" spans="2:19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="9" customFormat="1" ht="136" customHeight="1" spans="1:19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</sheetData>
  <mergeCells count="31">
    <mergeCell ref="A1:S1"/>
    <mergeCell ref="D2:F2"/>
    <mergeCell ref="G2:K2"/>
    <mergeCell ref="L2:M2"/>
    <mergeCell ref="N2:O2"/>
    <mergeCell ref="A27:C27"/>
    <mergeCell ref="A31:C31"/>
    <mergeCell ref="A35:C35"/>
    <mergeCell ref="A39:C39"/>
    <mergeCell ref="A43:C43"/>
    <mergeCell ref="A46:C46"/>
    <mergeCell ref="A48:C48"/>
    <mergeCell ref="A51:C51"/>
    <mergeCell ref="A52:C52"/>
    <mergeCell ref="A53:S53"/>
    <mergeCell ref="A54:S54"/>
    <mergeCell ref="A2:A3"/>
    <mergeCell ref="A4:A15"/>
    <mergeCell ref="A16:A26"/>
    <mergeCell ref="A29:A30"/>
    <mergeCell ref="A32:A34"/>
    <mergeCell ref="A36:A38"/>
    <mergeCell ref="A40:A41"/>
    <mergeCell ref="A44:A45"/>
    <mergeCell ref="A49:A50"/>
    <mergeCell ref="B2:B3"/>
    <mergeCell ref="C2:C3"/>
    <mergeCell ref="P2:P3"/>
    <mergeCell ref="Q2:Q3"/>
    <mergeCell ref="R2:R3"/>
    <mergeCell ref="S2:S3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workbookViewId="0">
      <selection activeCell="G14" sqref="G14"/>
    </sheetView>
  </sheetViews>
  <sheetFormatPr defaultColWidth="9" defaultRowHeight="13.5" outlineLevelRow="5"/>
  <sheetData>
    <row r="1" ht="42" customHeight="1" spans="1:19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</row>
    <row r="2" ht="59" customHeight="1" spans="1:19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4"/>
      <c r="R2" s="4"/>
      <c r="S2" s="4"/>
    </row>
    <row r="3" ht="86" customHeight="1" spans="1:19">
      <c r="A3" s="2" t="s">
        <v>110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4"/>
      <c r="S3" s="4"/>
    </row>
    <row r="4" ht="43" customHeight="1" spans="1:19">
      <c r="A4" s="2" t="s">
        <v>111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4"/>
      <c r="Q4" s="4"/>
      <c r="R4" s="4"/>
      <c r="S4" s="4"/>
    </row>
    <row r="5" ht="177" customHeight="1" spans="1:19">
      <c r="A5" s="2" t="s">
        <v>112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  <c r="P5" s="4"/>
      <c r="Q5" s="4"/>
      <c r="R5" s="4"/>
      <c r="S5" s="4"/>
    </row>
    <row r="6" ht="63" customHeight="1" spans="1:19">
      <c r="A6" s="2" t="s">
        <v>113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4"/>
      <c r="S6" s="4"/>
    </row>
  </sheetData>
  <mergeCells count="6">
    <mergeCell ref="A1:N1"/>
    <mergeCell ref="A2:N2"/>
    <mergeCell ref="A3:N3"/>
    <mergeCell ref="A4:N4"/>
    <mergeCell ref="A5:N5"/>
    <mergeCell ref="A6:N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陳sir</cp:lastModifiedBy>
  <dcterms:created xsi:type="dcterms:W3CDTF">2023-03-09T01:48:00Z</dcterms:created>
  <dcterms:modified xsi:type="dcterms:W3CDTF">2023-04-27T00:34:43Z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7AF07B6FC261495294903052F85E7731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