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汇总" sheetId="2" r:id="rId1"/>
    <sheet name="明细" sheetId="1" r:id="rId2"/>
  </sheets>
  <definedNames>
    <definedName name="_xlnm._FilterDatabase" localSheetId="1" hidden="1">明细!$A$6:$Y$219</definedName>
    <definedName name="_xlnm.Print_Titles" localSheetId="1">明细!$4:$6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<sst xmlns="http://schemas.openxmlformats.org/spreadsheetml/2006/main" count="2355" uniqueCount="869">
  <si>
    <t>附件1</t>
  </si>
  <si>
    <t>洋县2024年度中省提前批次财政衔接资金项目备案汇总表</t>
  </si>
  <si>
    <t>项目类型</t>
  </si>
  <si>
    <t>项目个数</t>
  </si>
  <si>
    <t>资金投入（万元）</t>
  </si>
  <si>
    <t>合计</t>
  </si>
  <si>
    <t>财政衔接资金</t>
  </si>
  <si>
    <t>其他资金</t>
  </si>
  <si>
    <t>小计</t>
  </si>
  <si>
    <t>中央</t>
  </si>
  <si>
    <t>省级</t>
  </si>
  <si>
    <t>市级</t>
  </si>
  <si>
    <t>县级</t>
  </si>
  <si>
    <t>总 计</t>
  </si>
  <si>
    <t>一、产业发展</t>
  </si>
  <si>
    <t>1.生产项目</t>
  </si>
  <si>
    <t>①种植业基地(种植业)</t>
  </si>
  <si>
    <t>②养殖业基地（养殖业）</t>
  </si>
  <si>
    <t>⑤休闲农业与乡村旅游</t>
  </si>
  <si>
    <t>2.加工流通项目</t>
  </si>
  <si>
    <t>①农产品仓储保鲜冷链基础设施建设</t>
  </si>
  <si>
    <t>②加工业</t>
  </si>
  <si>
    <t>3.配套设施项目</t>
  </si>
  <si>
    <t>①小型农田水利设施及产业配套基础设施建设</t>
  </si>
  <si>
    <t>②产业园（区）</t>
  </si>
  <si>
    <t>5.金融配套项目</t>
  </si>
  <si>
    <t>①小额贷款贴息</t>
  </si>
  <si>
    <t>③企业贷款贴息</t>
  </si>
  <si>
    <t>二、就业项目</t>
  </si>
  <si>
    <t>1.务工补助</t>
  </si>
  <si>
    <t>①交通费补助</t>
  </si>
  <si>
    <t>三、乡村建设行动</t>
  </si>
  <si>
    <t>1.农村基础设施（含产业配套基础设施）</t>
  </si>
  <si>
    <t>③产业路、资源路、旅游路建设</t>
  </si>
  <si>
    <t>④农村供水保障设施建设</t>
  </si>
  <si>
    <t>2.人居环境整治</t>
  </si>
  <si>
    <t>④村容村貌提升</t>
  </si>
  <si>
    <t>附件2</t>
  </si>
  <si>
    <t>洋县2024年度中省提前批次财政衔接资金项目清单</t>
  </si>
  <si>
    <t>单位：万元</t>
  </si>
  <si>
    <t>项目名称</t>
  </si>
  <si>
    <t>项目内容及建设规模</t>
  </si>
  <si>
    <t>建设期限             （起止时间）</t>
  </si>
  <si>
    <t>绩效目标</t>
  </si>
  <si>
    <t>项目实施地点</t>
  </si>
  <si>
    <t>脱贫村（是/否）</t>
  </si>
  <si>
    <t>省级重点帮扶镇（是/否）</t>
  </si>
  <si>
    <t>省级重点帮扶村（是/否）</t>
  </si>
  <si>
    <t>直接受益脱贫人口（含监测对象）</t>
  </si>
  <si>
    <t>受益总人口</t>
  </si>
  <si>
    <t>项目
实施
单位</t>
  </si>
  <si>
    <t>行业主管部门</t>
  </si>
  <si>
    <t>财政资金 支持环节</t>
  </si>
  <si>
    <t>镇</t>
  </si>
  <si>
    <t>村</t>
  </si>
  <si>
    <t>户数</t>
  </si>
  <si>
    <t>人数</t>
  </si>
  <si>
    <t>2024年洋县关帝镇铁河街村椴木香菇产业发展项目</t>
  </si>
  <si>
    <t>发展椴木香菇300架，配套大棚等设施。</t>
  </si>
  <si>
    <t>2024年01月-2024年12月</t>
  </si>
  <si>
    <t>项目属于经营性资产,产权归铁河街村集体所有,建成后由洋县益寿康生态农业有限公司承包经营,承包期限5年以上，村股份经济合作社年收益1.5万元。承包期内，承包方对大棚等固定资产做好管理维护，在一个生产周期完成后向村集体交回新建椴木香菇300架。村集体制定收益分配方案,实行差异化分配。其中40%用于发展壮大村集体经济，60%向集体经济组织成员分红,并重点倾斜脱贫户和监测对象,受益总人口69户196人,户均年增收100元。其中脱贫户及监测户69户293人、户均年增收入500元,受益方式:1、集体分红45户130人,其中脱贫户及监测户6户13人;2.劳务用工带动45户49人,其中脱贫户和监测对象33户83人;3.土地流转涉及10户1万元</t>
  </si>
  <si>
    <t>关帝镇</t>
  </si>
  <si>
    <t>铁河街村</t>
  </si>
  <si>
    <t>是</t>
  </si>
  <si>
    <t>否</t>
  </si>
  <si>
    <t>农业农村局</t>
  </si>
  <si>
    <t>支持壮大村集体经济发展、菌料采购等支出</t>
  </si>
  <si>
    <t>2024年槐树关镇洛川村奶油南瓜中华小蜜蜂糖李产业园建设项目</t>
  </si>
  <si>
    <t>土地开荒平整9264.06㎡，新建蓄水池一座30m³，以及水泵等灌溉设施</t>
  </si>
  <si>
    <t>项目属于经营性资产，产权归洛川村集体所有，租赁给张虎成经营，租赁期限不低于3年，村集体年增收1万元，由村集体制定收益分配方案，实行差异化分配。其中40%用于发展壮大村集体经济，60%向集体经济组织成员分红，并重点倾斜脱贫户和监测对象。受益总人口46户136人，其中脱贫户16户28人，。受益方式：1.集体分红46户136人，其中脱贫户16户28人。2.劳务用工带动4户4人，其中脱贫户及监测户2户2人。3.技能培训带动4户4人，其中脱贫户及监测户2户2人。</t>
  </si>
  <si>
    <t>槐树关镇</t>
  </si>
  <si>
    <t>洛川村</t>
  </si>
  <si>
    <t>支持壮大村集体经济、园区建设、土地平整、种苗购置等支出</t>
  </si>
  <si>
    <t>2024年洋县黄家营镇华沟村淫羊藿种植项目</t>
  </si>
  <si>
    <t>新建浆砌石渠道320米，钢架结构遮阴棚20亩，种植淫羊藿20亩</t>
  </si>
  <si>
    <t>项目属于经营性资产，形成资产归村集体所有，承包给陕西瑞鑫茂丰农业发展有限公司经营，租赁期限不低于3年，年收益1.8万元。承包期内，承包方对大棚等固定资产做好管理维护，在一个生产周期完成后向村集体交回新栽植的20亩淫羊藿。村集体制定收益分配方案，实行差异化分配。受益农户18户54人，其中脱贫户和监测户共8户18人，户均增收120元。受益方式：1.集体分红带动8户18人，其中脱贫户和监测户共8户18人；2.劳务用工受益农户13户13人，其中脱贫户9户9人；3.带动种植技术培训7户7人。</t>
  </si>
  <si>
    <t>黄家营镇</t>
  </si>
  <si>
    <t>华沟村</t>
  </si>
  <si>
    <t>支持壮大村集体经济、淫羊藿产业发展等支出</t>
  </si>
  <si>
    <t>2024年龙亭镇龙亭村软籽石榴园示范园建设项目</t>
  </si>
  <si>
    <t>1、土壤改良150亩；2、栽植软籽石榴产业150亩，共计15000株；3、实施防护围网1800米。</t>
  </si>
  <si>
    <t>项目属于经营性资产，项目建成后产权归属于龙亭村集体所有。通过承包由洋县鸿源公司运行经营，承包期限5年以上，村集体每年收益4万元。承包期内，承包方对园区内固定资产做好管理维护。由村集体制定收益分配方案，实行差异化分配。其中40%用于发展壮大村集体经济，60%向集体经济组织成员分红，并重点倾斜脱贫户和监测对象。受益农户120户361人，其中脱贫户35户155人、监测对象6户19人，户均增收300元。受益方式：1.通过劳务用工增加工资性收入，带动务工人数60人（其中脱贫户和监测户10人），人均务工增收2000元；2.村集体收益分红1312户3261人，其中脱贫户116户354人。3.土地流转带动62户192人，其中脱贫户3户9人.</t>
  </si>
  <si>
    <t>龙亭镇</t>
  </si>
  <si>
    <t>龙亭村</t>
  </si>
  <si>
    <t>支持壮大村集体经济、产业园区建设、苗种栽植等支出</t>
  </si>
  <si>
    <t>2024年度磨子桥镇张家坝村菌种厂建设项目</t>
  </si>
  <si>
    <t>新建地栽木耳菌生产线及设备一套，养菌棚1个、仓储用房25㎡等其他附属设施。</t>
  </si>
  <si>
    <t>项目属于经营性资产，该项目建成后产权归张家坝村集体所有，由洋县金丰源种养殖农民专业合作社进行承包经营，期限10年；村集体年收益5万元以上，由村集体制定分配方案，实行差异化分配，其中40%用于发展壮大集体经济，60%向集体经济组织成员分红并重点倾斜已脱贫户和监测对象。带动群众98户325人，其中脱贫户40户180人，户均年增收360元。带动方式：1.收益分红98户325人；2.带动村上10名脱贫劳动力务工，人均增收600元；3.带动村上10户人种植木耳。</t>
  </si>
  <si>
    <t>磨子桥镇</t>
  </si>
  <si>
    <t>张家坝村</t>
  </si>
  <si>
    <t>支持壮大村集体经济、产业园区发展、菌种厂区建设等支出</t>
  </si>
  <si>
    <t>2024年洋县黄金峡镇吊瓜园品种改良项目</t>
  </si>
  <si>
    <t>改良新品种《越楼6号》吊瓜650亩，其中北沟村200亩，商坪村200亩，渭门村95亩，中沟村155亩。</t>
  </si>
  <si>
    <t>项目属于经营性资产，发展吊瓜产业，形成资产归村集体所有，通过村合作社联结农户统一经营，统购统销，逐年收回成本，村集体年净收益4万元。由村集体制定收益分配方案，实行差异化分配。其中40%用于发展壮大村集体经济，60%向集体经济组织成员分红，并重点倾斜脱贫户和监测对象。受益总人口70户245人，户均年增收500元，其中脱贫户21户75人，监测户2户6人，户均年增收500元。受益方式：1.集体分红带动70户245人，其中脱贫户21户75人，监测户2户6人；2.入园务工受益25户25人，其中脱贫户10户10人；3.带动周边群众种植吊瓜5户。</t>
  </si>
  <si>
    <t>黄金峡镇</t>
  </si>
  <si>
    <t>北沟村、商坪村、渭门村、中沟村</t>
  </si>
  <si>
    <t>支持发展壮大村集体经济，吊瓜品种改良等支出</t>
  </si>
  <si>
    <t>2024年溢水镇药树坝村椴木食用菌产业项目</t>
  </si>
  <si>
    <t>1、新发展椴木香菇架900架。2、浆砌片石拦河堰一座（长2米，高1.5米，厚0.3米）。3、砖砌蓄水池一座（长8m，宽4.0m，高1.8m）。5、抽水泵2套，φ50PE水管50米，φ25PE水管150米。6、仓储房2间（单间3米宽5米）。</t>
  </si>
  <si>
    <t>项目属于经营性资产，发展椴木香菇产业，形成资产归村集体所有，通过承包给产业大户张新明，承包期5年以上，村集体年增收3万元。承包期内，承包方对园区固定资产做好管理维护，在一个生产周期完成后向村集体交回新建椴木香菇900架。由村集体制定收益分配方案，实行差异化分配。其中40%用于发展壮大村集体经济，60%向集体经济组织成员分红，并重点倾斜脱贫户和监测对象。受益总人口69户185人，其中脱贫户37户116人，户均增收260元。受益方式：1.集体分红带动69户185人，其中脱贫户37户116人；2、入园务工6户25人，其中脱贫户4户14人；3、技术服务劳动力3户12人，其中脱贫户1户2人</t>
  </si>
  <si>
    <t>溢水镇</t>
  </si>
  <si>
    <t>药树坝村</t>
  </si>
  <si>
    <t>支持发展壮大村集体经济，椴木食用菌发展等支出</t>
  </si>
  <si>
    <t>2024年洋县溢水镇窑坪村椴木香菇产业发展项目</t>
  </si>
  <si>
    <t>新种植椴木香菇300架，购置烘干机2台、大口井1座及抽水设施，蓄水堰1座等。</t>
  </si>
  <si>
    <t>项目属于经营性资产，通过发展椴木香菇产业，形成资产归村集体所有，通过承包给产业大户陈富贵，承包期5年以上，村集体年增收2.5万元，由村集体制定收益分配方案，实行差异化分配。其中40%用于发展壮大村集体经济，60%向集体经济组织成员分红，并重点倾斜脱贫户和监测对象。受益总人口182户565人，其中脱贫户169户525人，户均增收200元。受益方式：1.集体分红带动302户796人，其中脱贫户169户525人；2.劳务用工受益45户163人，其中脱贫户32户105人；3、技术服务劳动力3户12人，其中脱贫户1户2人；</t>
  </si>
  <si>
    <t>窑坪村</t>
  </si>
  <si>
    <t>支持发展壮大村集体经济、椴木香菇发展、烘干机采购及园区配套设施建设</t>
  </si>
  <si>
    <t>2024年洋县金水镇碗牛坝村香菇产业发展项目</t>
  </si>
  <si>
    <t>发展香菇300架。</t>
  </si>
  <si>
    <t>项目属于经营性资产，发展椴木食用菌产业，形成资产归村集体所有，由李德武承包经营，承包期3年以上，村集体年增收1.5万元。承包期内，承包方对园区固定资产做好管理维护，在一个生产周期完成后向村集体交回新建椴木香菇300架。村集体制定收益分配方案，实行差异化分配。其中40%用于发展壮大村集体经济，60%向集体经济组织成员分红，并重点倾斜脱贫户和监测对象。受益总人口受益群众8户25人，其中脱贫户4户13人，户均年增收500元。受益方式：1.集体受益分配带动8户25人，其中脱贫户4户11人；2.入园务工受益4户12人，其中脱贫户3户9人；3、香菇种植技术服务带动4户12人。</t>
  </si>
  <si>
    <t>金水镇</t>
  </si>
  <si>
    <t>碗牛坝村</t>
  </si>
  <si>
    <t>支持发展壮大村集体经济、香菇发展等支出</t>
  </si>
  <si>
    <t>2024年龙亭镇柳山村休闲农业产业园改造提升、改头换良项目</t>
  </si>
  <si>
    <t>柳山村易春桃15亩，更换优良桃子15亩。</t>
  </si>
  <si>
    <t>项目属于经营性资产，项目建成后产权归属柳山村村集体所有。由刘定国户承包经营，期限5年以上，承包方负责园区管理维护，村集体每年收益1万元。村集体制定收益分配方案，实行差异化分配，其中40%用于发展壮大村集体经济，60%向集体经济组织成员分红，并重点倾斜脱贫户和监测对象。增收方式：通过该项目的实施带动劳务用工增加工资性收入，预计带动务工人数22人（其中脱贫户和监测户12人），人均务工增收3000元。受益方式：1.通过劳务用工增加工资性收入，带动务工人数13人（其中脱贫户和监测户6人），人均务工增收300元；2.村集体分红47户166人，其中脱贫户13户38人。</t>
  </si>
  <si>
    <t>柳山村</t>
  </si>
  <si>
    <t>支持壮大村集体经济、品种改良等支出</t>
  </si>
  <si>
    <t>2024年洋县关帝镇鸭岭村椴木香菇产业发展项目</t>
  </si>
  <si>
    <t>建设香菇大棚及烘干等附属设施，发展椴木香菇400架。</t>
  </si>
  <si>
    <t>项目属于经营性资产，建成后产权归鸭岭村集体所有，建成后对外承包，承包期内，承包方对园区固定资产做好管理维护，在一个生产周期完成后向村集体交回新建椴木香菇400架。村集体年增收2.4万元，村集体制定收益分配方案，实行差异化分配。其中40%用于发展壮大村集体经济，60%向集体经济组织成员分红，并重点倾斜脱贫户和监测对象。受益总人口40户115人，其中脱贫户及监测户15户40人户均增收300元。受益方式：1.集体分红受益。2.劳务用工带动34户93人，其中脱贫户及监测户15户40人。3、土地流转增收6户22人。</t>
  </si>
  <si>
    <t>鸭岭村</t>
  </si>
  <si>
    <t>支持壮大村集体经济、椴木香菇，配套滴灌设施等支出</t>
  </si>
  <si>
    <t>2024年洋县朱鹮生态植业有限公司黄索溪软籽石榴产业园基地建设奖补项目</t>
  </si>
  <si>
    <t>新建软籽石榴基地60亩，配套园区灌溉设施</t>
  </si>
  <si>
    <t>2024年1月-2024年12月</t>
  </si>
  <si>
    <t>该项目属经营主体奖补类项目，按照《洋县财政衔接推进乡村振兴补助资金及涉农整合资金项目管理办法（修订）》，通过项目实施提高基地生产能力，带动当地农户60户180人户均年增收500元以上，其中脱贫户和监测对象20户65人，户均年增收2000元以上。带动方式：1.土地流转带动农户25户75人，其中脱贫户和监测对象10户35人；2.入园务工带动农户60户148人，其中脱贫户和监测对象13户43人；3.收购农产品带动农户12户28人，其中脱贫户和监测对象1户3人。</t>
  </si>
  <si>
    <t>黄索溪村</t>
  </si>
  <si>
    <t>洋县朱鹮生态植业有限公司</t>
  </si>
  <si>
    <t>支持“五个农业”企业奖补</t>
  </si>
  <si>
    <t>2024年陕西洋县蓝莓实业有限公司“设施+智慧农业”基地建设奖补项目</t>
  </si>
  <si>
    <t>在300亩蓝莓基地配套智能水肥一体化设施建设（水肥一体化彩钢厂房、厂房内地面硬化、厂房内活动板房、水肥一体化深水井、碟片过滤器、灌装砂石过滤器、蓄水池、田间阀门装配、灌溉、施肥智能一体化机、离心泵、配套设施）</t>
  </si>
  <si>
    <t>该项目属经营主体奖补类项目，按照《洋县财政衔接推进乡村振兴补助资金及涉农整合资金项目管理办法（修订）》，通过项目实施提高基地生产能力，年经营收入提高20%；带动农户150户479人，其中脱贫户和监测对象50户159人，脱贫户和监测对象户均年增收2000元以上，一般农户户均年增收300元以上。带动方式：1.土地流转带动农户20户，其中脱贫户和监测对象10户31人。2.入园务工带动农户120户，其中脱贫户和监测对象40户125人。3.承包经营带动农户模式创收效益带动周围农户40户增收脱贫致富的同时，提升本地农业产业升级，社会效益显著。</t>
  </si>
  <si>
    <t>洋县洋州街道办</t>
  </si>
  <si>
    <t>东联村</t>
  </si>
  <si>
    <t>陕西洋县蓝莓实业有限公司</t>
  </si>
  <si>
    <t>2024年龙亭镇黄索溪村循环养殖基地建设项目</t>
  </si>
  <si>
    <t>黄索溪村圈舍改建800㎡；实施雨污分流300米，实施自动化饮水设施一套，实施智慧温控设施一套，配套疫情防控设施一套。</t>
  </si>
  <si>
    <t>该项目属于经营性资产，建成后项目产权归属黄索溪村。由汉中鑫荣果农业开发有限公司经营，投资期限5年以上，村集体每年收益5万元。由村集体制定收益分配方案，实行差异化分配，其中40%用于发展壮大集体经济，60%向集体经济组织分红并重点倾斜已脱贫户和监测对象。受益总人口 132户 381人 ， 其 中 脱 贫 户、监测对象 45户112人。受益方式：1.通过劳务用工增加工资性收入，带动务工人数20人（其中脱贫户和监测户2人），人均务工增收200元；2.村集体收益分红132户381人，其中脱贫户115户376人，户均年增收300元。3.农产品收购带动21户63人，户均年增收600元。。</t>
  </si>
  <si>
    <t>支持壮大村集体经济、圈舍修建、青储饲料房建设等支出</t>
  </si>
  <si>
    <t>2024年龙亭镇平溪沟村石榴园产业配套设施项目</t>
  </si>
  <si>
    <t>平溪沟村石榴园灌溉配套设施项目，新建浮筒式抽水沯站1座，50T蓄水池1座，配套机电抽水设备1套，铺设Ø90PE输水管道260米，铺设Ø63PE配套水管6750米，铺设D16PE滴灌管45000米。</t>
  </si>
  <si>
    <t>该项目属于经营性资产，补植改良后经营性资产60万元归平溪沟村所有。采取租赁经营方式，建成后承包给洋县英达颐康软籽石榴农业有限公司运营，承包期限5年以上，承包期内，承包方做好园区设施管理维护。村集体每年收益3万元，由村集体制定收益分配方案，实行差异化分配，其中40%用于发展壮大集体经济，60%向集体经济组织分红并重点倾斜已脱贫户和监测对象。受益总人口85户165人 ， 其 中 脱 贫 户 45户86人，监测对象3户6人，户均增收300元以上。受益方式：1、集体分红85户165人，其 中 脱 贫 户 45户86人，三类人群3户6人，2.劳务用工带动25户58人，其中脱贫户12户30人。3.土地流转带动6户19人，其中脱贫户17户69人。</t>
  </si>
  <si>
    <t>平溪沟村</t>
  </si>
  <si>
    <t>支持壮大集体经济，园区配套设施建设支出</t>
  </si>
  <si>
    <t>2024年洋县茅坪镇长坝村山羊养殖项目</t>
  </si>
  <si>
    <t>四组新建轻钢羊圈486平方米，轻钢饲料加工棚161平方米，水电改造410米，挡墙215立方米，饲料设备及其他配套设施</t>
  </si>
  <si>
    <t>项目属于经营性资产，建成后产权归长坝村股份经济合作社所有。通过承包养殖户梁文刚经营，承包期不低于3年，促进村集体经济年收入增加3.75万元。由村集体制定收益分配方案，实行差异化分配。其中40%用于发展壮大村集体经济，60%向集体经济组织成员分红，并重点倾斜脱贫户和监测对象。受益人口38户112人，其中脱贫户10户32人，监测对象3户6人，户均增收500元。受益方式：1.受益人口38户112人，其中脱贫户10户32人，监测对象3户6人，户均增收500元。2.劳务用工带动10户10人，其中脱贫户5户5人。3.带动周边群众发展养羊产业2户4人。</t>
  </si>
  <si>
    <t>茅坪镇</t>
  </si>
  <si>
    <t>长坝村</t>
  </si>
  <si>
    <t>支持壮大村集体，圈舍建设及配套设施支出</t>
  </si>
  <si>
    <t>2024年洋县桑溪镇临江村养牛场粪污处理有机肥建设项目</t>
  </si>
  <si>
    <t>牛粪堆放场地硬化150平方米，三格粪池1座63立方米，轻钢厂房70平方米，粪污处理设备一套及配套基础设施建设。</t>
  </si>
  <si>
    <t>项目属于经营性资产，项目建成后产权归属于临江村村集体所有，由张金虎户签订租赁合同承包经营，承包期不低3年，村集体年增收3万元，由村集体制定收益分配方案实行差异化分配。其中40%用于发展壮大村集体经济，60%向集体经济组织成员分红，并重点倾斜脱贫户和监测对象。受益群众42户126人，户均年增收100元，其中脱贫户13户40人，户均年增收300元。受益方式：1.带动5人参与务工，人均增收1000元；2.村集体分红20户60人，其中脱贫户9户27人；3.收购周边群众养殖草料5户15人。</t>
  </si>
  <si>
    <t>桑溪镇</t>
  </si>
  <si>
    <t>临江村</t>
  </si>
  <si>
    <t>支持壮大村集体，园区配套支出</t>
  </si>
  <si>
    <t>2024年洋县溢水镇时家坡村生猪养殖项目</t>
  </si>
  <si>
    <t>新建现代化标准生猪养殖场一座，内有三个养殖车间共占地1345.47平方米；养殖车间配套水电设施及粪污处理设施一套。</t>
  </si>
  <si>
    <t>项目属于经营性资产，形成资产归时家坡股份经济合作社所有，通过承包给养殖大户雍平华经营，承包期3年以上，发展生猪养殖产业，村集体年增收9万元，由村集体制定分配方案，实行差异化分配。其中40%用于发展壮大村集体经济，60%向集体经济组织成员分红，并重点倾斜脱贫户和监测对象。受益群众总人口73户187人，其中脱贫户41户105人。受益方式：1.73户187人，其中脱贫户41户105人，户均增收500元；2.劳务用工受益4户10人，其中脱贫户2户3人，3、流转土地带动5户16人。</t>
  </si>
  <si>
    <t>时家坡村</t>
  </si>
  <si>
    <t>支持壮大村集体，养猪场建设及配套设施支出</t>
  </si>
  <si>
    <t>2024年洋县黄安镇何家村集体经济养牛场产业发展项目</t>
  </si>
  <si>
    <t>新建圈舍600㎡，内部钢结构隔栏，场地整理2900㎡，10m³蓄水池一座，100m³化粪池一座，动力电布设300米，PE32引水管道100米</t>
  </si>
  <si>
    <t>项目属于经营性资产，发展养殖产业，形成资产归何家村所有，通过能人大户商正正承包经营，承包期3年以上，村集体年增收4万元，由村集体制定收益分配方案，实行差异化分配。其中40%用于发展壮大村集体经济，60%向集体经济组织成员分红，并重点倾斜脱贫户和监测对象。受益总人口49户147人，户均年增收500元，其中脱贫户和监测对象17户54人，户均年增收500元。受益方式：1.集体分红带动49户147人，其中脱贫户和监测对象17户54人；2.入园务工受益8户10人，其中脱贫户2户3人；3.土地流转带动14户40人，其中脱贫户5户14人</t>
  </si>
  <si>
    <t>黄安镇</t>
  </si>
  <si>
    <t>何家村</t>
  </si>
  <si>
    <t>支持壮大村集体，养牛场建设及配套设施支出</t>
  </si>
  <si>
    <t>2024年洋县下赵蓝丰养殖场“设施+智慧”养殖建设奖补项目</t>
  </si>
  <si>
    <t>新建储存饲料厂房118平方米、砖砌化粪池一座171.12平方米、消毒池一座49平方米、HDPE双壁波纹管DN300 SN8铺设98.7米，∅700检查井6座，育肥舍室内自动饲喂系统，塞盘式拉链室外自动饲喂系统，6.8立方米料塔2台。限位栏杆6组，玻璃钢风机20台，温控系统7台，产床30套，保温床30套，不锈钢料槽20套，喷雾消毒机2套</t>
  </si>
  <si>
    <t>该项目属经营主体奖补类项目，通过项目实施提高农场生产能力，年经营收入超过20%；带动农户69户210人，其中脱贫户和检测对象23户70人，脱贫户和检测对象户均年增收2000元以上，一般农户户均增收500元以上。带动方式：1.土地流转带动农户13户39人，其中脱贫户6户19人； 2.入场务工带动农户30户30人， 其中脱贫户和监测对象17户51人；3.收购农产品27户。</t>
  </si>
  <si>
    <t>戚氏办</t>
  </si>
  <si>
    <t>下赵村</t>
  </si>
  <si>
    <t>洋县下赵蓝丰养殖场</t>
  </si>
  <si>
    <t>2024年洋县石羊农业发展有限责任公司“设施+智慧”养殖建设奖补项目</t>
  </si>
  <si>
    <t>（1）改建蛋鸡圈舍1000平方米；（2）安装智慧养殖管理系统一套</t>
  </si>
  <si>
    <t>该项目属经营主体奖补类项目，项目建成后，年增产鲜蛋500吨，增加收入550万元，带动农户60户186人，脱贫户和监测对象20户62人。脱贫户和监测对象户均年增收2000元以上，一般农户户均增收500元以上。带动方式：1.收购农产品带动农户发展产业60户186人，其中脱贫户和监测户15户45人；2.进场务工带动农户12户42人，其中脱贫户和监测户5户17人。3.土地流转带动农户2户6人。</t>
  </si>
  <si>
    <t>戚氏街道办事处</t>
  </si>
  <si>
    <t>石羊村</t>
  </si>
  <si>
    <t>洋县石羊农业发展有限责任公司</t>
  </si>
  <si>
    <t>2024年洋县竟涛无抗养殖专业合作社生态养殖圈舍改建项目（设施+智慧）</t>
  </si>
  <si>
    <t>1、建设粪污干湿分离车间450㎡；2、修建三级沉淀池1200m³；3、购置干湿分离处理设备1套、购置吸污水泵2台；4、埋设排污管道1000米；5、智能生产管理系统一套。</t>
  </si>
  <si>
    <t>该项目属经营主体奖补类项目，通过项目实施提高基地生产能力，年经营收入提高20%；带动农户75户233人，其中脱贫户和监测对象25户78人，脱贫户和监测对象户均年增收2000元以上，一般农户户均年增收500元以上。带动方式：1.土地流转带动农户30户，其中脱贫户和监测对象20户；2.入园务工带动农户20户，其中脱贫户和监测对象5户；3.订单收购25户；</t>
  </si>
  <si>
    <t>镇江村</t>
  </si>
  <si>
    <t>洋县竟涛无抗养殖专业合作社</t>
  </si>
  <si>
    <t>2024年汉中鑫荣果农业发展有限公司设施牧业奖补项目</t>
  </si>
  <si>
    <t>1、改建饲料用房500㎡.2、修建沉淀池500立方米。3、设备购置3台套。4、安装排污管道2000米。5、建设无害化处理池50立方米。6、建设饮水设施1套</t>
  </si>
  <si>
    <t>该项目属经营主体奖补项目。通过项目实施提高养殖产值及销售收入，年经营收入提高25%。带动农户75户230人，其中脱贫户和监测对象25户76人，脱贫户和监测对象户均年增收2000元以上，一般农户户均增加500元以上。带动方式：1.劳务用工带动农户20户，其中脱贫户和监测对象5户；2.订单种植饲料粮农户50户，其中脱贫户和监测对20户。3.土地流转带动5户。</t>
  </si>
  <si>
    <t>汉中鑫荣果农业综合开发有限公司</t>
  </si>
  <si>
    <t>2024年洋县茅坪镇新华肉牛养殖项目</t>
  </si>
  <si>
    <t>新建圈舍600平方米，青储池2个20平方米，秸秆粉碎设备2台及其他配套设施，水电改造300米；挡墙255立方米，平整场地2229平方米。</t>
  </si>
  <si>
    <t>项目属于经营性资产，产权归新华村所有，建成后产权归村集体所有。通过承包巨建军经营，承包期不低于3年，促进村集体经济年收入增加3.6万元。由村集体制定收益分配方案，实行差异化分配。其中40%用于发展壮大村集体经济，60%向集体经济组织成员分红，并重点倾斜脱贫户和监测对象。受益人口36户108人，其中脱贫户10户28人，监测对象2户4人，户均增收500元，受益方式：1受益人口36户108人，其中脱贫户10户28人，监测对象2户4人，户均增收500元。2.劳务用工带动8户8人，其中脱贫户5户5人。3.带动周边群众发展养牛产业1户1人。</t>
  </si>
  <si>
    <t>支持壮大村集体经济，加大圈舍建设及相关配套设施建设支出</t>
  </si>
  <si>
    <t>2024年洋县八里关镇八里关村老街供销社民宿产业提升项目</t>
  </si>
  <si>
    <t>改造建设民宿900平方米及附属设施；</t>
  </si>
  <si>
    <t>此项目属于经营性资产项目，项目建成后产权归八里关村集体所有，由陕西万邦图书公司承包运营。村集体保底受益18万元，由村集体制定收益分配方案，实行差异化分配。其中40%用于发展壮大村集体经济，60%向集体经济组织成员分红，并重点倾斜脱贫户和监测对象。受益总人口656户1820人，户均年增收200元，其中脱贫户330户927人，户均年增收500元。受益方式：1、集体分红受益656户1820人，其中脱贫户330户927人、监测户31户94人；2、项目建设期带动农村劳动力务工27人，其中脱贫人口17人，人均增收2000元；3、项目运营后发展带动农村劳动力务工就业20人，其中脱贫户9人，户均增收3000元。</t>
  </si>
  <si>
    <t>八里关镇</t>
  </si>
  <si>
    <t>八里关村</t>
  </si>
  <si>
    <t>支持壮大村集体经济，加大民宿产业发展等支出</t>
  </si>
  <si>
    <t>2024年洋县洋州街道东咀村砖窑主体民宿提升项目</t>
  </si>
  <si>
    <t>民宿出入口道路硬化铺装150米，完善道路雨污排水配套，修缮改造旧砖窑750平方米以及对砖窑主体民宿进行提升改造等。</t>
  </si>
  <si>
    <t>项目属于经营性资产，发展民宿产业，形成资产归村集体所有，与陕西太阳谷大健康置业有限公司合作运营方式，村集体年增收20万元，由村集体制定收益分配方案，实行差异化分配。其中40%用于发展壮大村集体经济，60%向集体经济组织成员分红，并重点倾斜脱贫户和监测对象。受益总人口120户380人，户均年增收1000元，其中脱贫户51户137人，监测户3户8人，户均年增收1200元。受益方式：1.集体分红带动120户380人，其中脱贫户51户137人，监测户3户8人；2.入园务工受益25户48人，其中脱贫户10户14人；3.壮大集体经济收益。</t>
  </si>
  <si>
    <t>洋州街道</t>
  </si>
  <si>
    <t>东咀村</t>
  </si>
  <si>
    <t>支持壮大村集体经济，民宿产业发展等支出</t>
  </si>
  <si>
    <t>2024年槐树关镇二合村冷库建设项目</t>
  </si>
  <si>
    <t>新建冷库一座168m³，及配套设施，场地硬化266㎡，围墙长度63米，高度2米，240mm</t>
  </si>
  <si>
    <t>此项目属经营性资产，建成后产权归二合村集体所有，建成后由二合村股份经济合作社运营，村集体年收入增加1.75万元。由村集体制定收益分配方案，实行差异化分配，其中40%用于发展壮大集体经济，60%向集体经济组织分红并重点倾斜已脱贫户和监测对象。受益总人口32户85人，其中已脱贫户及监测户11户24人。户均年增收300元。受益方式：1.集体分红30户75人，其中已脱贫户及监测户11户24人；2.劳务用工5户8人，其中脱贫户3户4人。3.帮助产销对接受益15户45人，其中脱贫户及监测户8户24人。</t>
  </si>
  <si>
    <t>二合村</t>
  </si>
  <si>
    <t>支持壮大村集体经济、冷库建设、场地硬化等支出</t>
  </si>
  <si>
    <t>2024年洋县槐树关镇张沟村香菇产业园新建冷库项目</t>
  </si>
  <si>
    <t>新建冷库一座84m³，及配套设施</t>
  </si>
  <si>
    <t>项目属于经营性资产，项目建成后，产权归张沟村集体所有，通过承包大户刘汉丽经营，承包期限不低于5年，村集体每年收益0.75万元，由村集体制定分配方案，实行差异化分配，其中40%用于发展壮大集体经济，60%向集体经济组织成员分红并重点倾斜已脱贫户和监测对象。受益总人口18户40人，其中已脱贫户及监测户10户25人。户均增收200元以上。受益方式：1.集体分红18户40人，其中已脱贫户及监测户10户25人；2.劳务用工5户5人，其中脱贫户3户3人。3.帮助产销对接受益15户45人，其中脱贫户及监测户8户24人。</t>
  </si>
  <si>
    <t>张沟村</t>
  </si>
  <si>
    <t>支持壮大村集体经济，冷库建设等支出</t>
  </si>
  <si>
    <t>2024年洋县洋州街道云阳村农产品仓储建设项目</t>
  </si>
  <si>
    <t>新建3200平米仓储一座。</t>
  </si>
  <si>
    <t>项目属于经营性资产，发展城北农贸交易市场，形成资产归村集体所有，通过承包陕西奥利给实业有限公司经营方式，承包期5年，村集体年增收7.5万元，由村集体制定收益分配方案，实行差异化分配。其中40%用于发展壮大村集体经济，60%向集体经济组织成员分红，并重点倾斜脱贫户和监测对象。受益总人口160户563人，户均年增收500元，其中脱贫户17户69人，监测户3户8人，户均年增收150元。受益方式：1.集体分红带动160户563人，其中脱贫户17户69人，监测户3户8人；2.入园务工受益15户15人，其中脱贫户3户3人；3、收购农产品带动15户36人。</t>
  </si>
  <si>
    <t>云阳村</t>
  </si>
  <si>
    <t>洋州街道办</t>
  </si>
  <si>
    <t>支持壮大村集体经济，仓库建设等支出</t>
  </si>
  <si>
    <t>2024年度洋县磨子桥镇罗坝村农产品仓储保鲜冷链基础设施建设</t>
  </si>
  <si>
    <t>仓储冷库50㎡及相关配套设施</t>
  </si>
  <si>
    <t>此项目属于经营性资产，建成后产权归罗坝村所有，由翁岗进行承包经营，村集体每年收益1.8万元，由村集体制定收益分配方案，实行差异化分配。其中40%用于发展壮大村集体经济，60%向集体经济组织成员分红，并重点倾斜脱贫户和监测对象，受益群众90户，406人，其中脱贫户50户174人，户均增收600元。带动方式：1.劳务用工带动村上10户脱贫劳动力务工，人均增收800元，2.订单收购中药材带动60户186人，户均增收1000元。3、收益分红带动村上90户406人。</t>
  </si>
  <si>
    <t>罗坝村</t>
  </si>
  <si>
    <t>支持壮大村集体经济，仓储建设等支出</t>
  </si>
  <si>
    <t>2024年度洋县磨子桥镇磨子桥社区保鲜库建设项目</t>
  </si>
  <si>
    <t>仓储冷库46㎡及相关配套设施</t>
  </si>
  <si>
    <t>此项目属于经营性资产，建成后产权归磨子桥社区所有，由洋县佳裕盛达商贸有限公司进行承包，每年受益1.5万元以上，由村集体制定收益分配方案，实行差异化分配。其中40%用于发展壮大村集体经济，60%向集体经济组织成员分红，并重点倾斜脱贫户和监测对象，受益群众40户，160人，其中脱贫户10户30人。通过带动20名群众务工，人均增收600元，带动村上10户发展种养殖。</t>
  </si>
  <si>
    <t>磨子桥社区</t>
  </si>
  <si>
    <t>支持壮大村集体经济，仓储建设、配套设施等支出</t>
  </si>
  <si>
    <t>2024年洋县金水镇牛角坝村冷库烘干机设施建设项目</t>
  </si>
  <si>
    <t>新建35平方米冷库及1套烘干设施</t>
  </si>
  <si>
    <t>项目属于经营性资产，项目建成后项目产权归属牛角坝村集体。由杨树峰承包经营，村集体经济受益1.5万元，其中40%用于发展壮大村集体经济，60%向集体经济组织成员分红，并重点倾斜脱贫户和监测对象，受益群众20户72人，户均年增收300元，其中脱贫户12户41人，户均年增收300元。受益方式：1.带动务工人数3人（其中脱贫户和监测户1人），发放劳务报酬0.9万元，人均务工增收3000元；2.村集体分红20户72人，其中脱贫户12户41人</t>
  </si>
  <si>
    <t>牛角坝村</t>
  </si>
  <si>
    <t>支持壮大村集体经济，冷库建设、配套设施等支出</t>
  </si>
  <si>
    <t>2024年洋县马畅镇安巷村农产品储藏库二期附属设施建设项目</t>
  </si>
  <si>
    <t>1.储藏库配套电路、给排水设施安装；2.屋顶防水392㎡、室内外墙面防水2157㎡；3.库房外安全防护栏48.3㎡；4.地面处理511.62㎡；5.排污检查井2个。</t>
  </si>
  <si>
    <t>项目属于经营性资产，建设的附属设施主要用于农产品的保鲜和流通，建成后资产权属归村集体所有，通过资产租赁的方式运营，租赁于安徽省无为彤森蔬菜专业合作社(租期3年以上),年租赁费2万元，其中60%收益用于农户分红，40%用于壮大村集体经济，受益总人口20户49人，其中脱贫户7户21人，监测户1户3人，人均增收500元，建设期间带动务工13人（其中脱贫户和监测户1人），人均务工增收500元。</t>
  </si>
  <si>
    <t>马畅镇</t>
  </si>
  <si>
    <t>安巷村</t>
  </si>
  <si>
    <t>支持壮大村集体经济，配套设施支出</t>
  </si>
  <si>
    <t>2024年洋县关帝镇大西沟村厚朴加工厂项目</t>
  </si>
  <si>
    <t>新建厚朴加工厂房5间二层半、场地硬化900平方米。</t>
  </si>
  <si>
    <t>项目属于经营性资产，建成后产权归大西沟村集体所有，建成后由郭乾鼎承包经营，村集体年收益3.75万元以上。村集体制定收益分配方案，实行差异化分配。其中40%用于发展壮大村集体经济，60%向集体经济组织成员分红，并重点倾斜脱贫户和监测对象。受益群众162户478人，其中脱贫户(监测对象）7户23人，户均年增收500元以上。带动方式：1.劳务用工人数15人（其中脱贫户及监测户1人），人均务工年增收2000元。2.订单收购带动162户478人，户均年增收2000元；3.收益分红带动98户，户均年增收500元。</t>
  </si>
  <si>
    <t>大西沟村</t>
  </si>
  <si>
    <t>支持壮大村集体经济，加工厂房建设等支出</t>
  </si>
  <si>
    <t>2024年度洋县槐树关镇万春村千亩烤烟配套设施项目</t>
  </si>
  <si>
    <t>新建烤烟炉20个，新建分拣仓库40㎡</t>
  </si>
  <si>
    <t>项目属于经营性资产，建成后产权归万春村集体所有，由万春村股份经济合作社自营，村集体年增收4.8万元，由村集体制定收益分配方案，实行差异化分配。其中40%用于发展壮大村集体经济，60%向集体经济组织成员分红，并重点倾斜脱贫户和监测对象。受益总人口220户1371人，其中脱贫户及监测户158人。户均增收400元。受益方式：1.集体分红220户1371人，其中脱贫户及监测户158人；2.劳务用工10户13人，其中脱贫户5户8人；3、订单收购带动25户81人，其中脱贫户15户46人。</t>
  </si>
  <si>
    <t>万春村</t>
  </si>
  <si>
    <t>2024年龙亭镇镇江村农业面污染源腐熟发酵有机肥建设项目</t>
  </si>
  <si>
    <t>镇江村建设有机肥生产厂房800㎡；购买安装有机肥制粒设备一条；购买有机肥分装设备1条。</t>
  </si>
  <si>
    <t>项目属于经营性资产，项目建成后产权归属于镇江村集体所有。通过承包由洋县鸿源公司运行经营，承包期限5年以上，村集体每年收益4万元。由村集体制定收益分配方案，实行差异化分配。其中40%用于发展壮大村集体经济，60%向集体经济组织成员分红，并重点倾斜脱贫户和监测对象。受益农户68户209人，其中脱贫户21户63人、监测对象3户7人，户均年增收800元。受益方式：1.通过劳务用工增加工资性收入，带动务工人数26人（其中脱贫户和监测户2人），人均务工增收200元；2.村集体分红68户209人，其中脱贫户24户70人。3.土地流转带动12户29人，其中脱贫户3户11人.</t>
  </si>
  <si>
    <t>支持壮大村集体经济，厂房建设等支出</t>
  </si>
  <si>
    <t>2024年洋县桑溪镇金华村中药材加工建设项目</t>
  </si>
  <si>
    <t>中药材深加工，修建轻钢厂房（含土建）488.3㎡，建设冷库50㎡；漂洗池及其基础设施建设。大型烘干机机设备一套，切片切丝设备，包装设备等。</t>
  </si>
  <si>
    <t>项目属于经营性资产，建成后产权归金华村集体所有。通过个体户张建平承包经营，村集体年增收8万元，由村集体制定收益分配方案 ，实行差异化分配 。其中40%用于发展壮大村集体经济 ，60%向集体经济组织成员分红，并重点倾斜脱贫户和监测对象 。受益总人口120户360人，其中脱贫户和监测对象37户111人，户均增收100元。受益方式：1. 集体分红带动45户，135人，其中脱贫户及监测户14户42人；2.劳务用工受益20户35人其中脱贫户12户35人。3.中药材技术指导12户36人。</t>
  </si>
  <si>
    <t>金华村</t>
  </si>
  <si>
    <t>2024年谢村镇四兴村粮食烘干机设备建设项目</t>
  </si>
  <si>
    <t>混流谷物烘干机一台、筛前斗式提升机一套、初清筛一套及配套设施</t>
  </si>
  <si>
    <t>烘干机房建成后属于经营性资产项目，产权归四兴村集体所有，由汉中农兴旺农业发展有限公司运营。村集体保底受益3万元，由村集体制定收益分配方案，实行差异化分配。其中40%用于发展壮大村集体经济，60%向集体经济组织成员分红，并重点倾斜脱贫户和监测对象。受益总人口92户280人，其中脱贫户28户82人，户均增收500元。受益方式：1、集体分红受益52户465人，其中脱贫户52户168人；2、项目建设期带动农村劳动力务工8人，其中脱贫人口2人，人均增收1000元；3、项目运营后发展带动农村劳动力务工就业4人，其中脱贫户2人，户均增收2000元；</t>
  </si>
  <si>
    <t>谢村镇</t>
  </si>
  <si>
    <t>四兴村</t>
  </si>
  <si>
    <t>2024年溢水镇大庄坡村农业综合提升项目</t>
  </si>
  <si>
    <t>青贮饲料加工车间及配套设施：1、加工车间一座长24米，宽15米；2、晾晒场硬化400平方米，3、储存库房40平方米,4、收割机1台，5、旋耕机1台</t>
  </si>
  <si>
    <t>项目属于经营性资产，项目属于经建成后产权归大庄坡村股份经济合作社所有。通过承包产业大户白英奎，促进村集体经济发展年均收入3.5万元。由村集体制定收益分配方案，实行差异化分配。其中40%用于发展壮大村集体经济，60%向集体经济组织成员分配，并重点倾斜脱贫户和监测对象，受益群众42户133人，其中脱贫人口26户73人。受益方式1、集体收益分配42户133人，其中脱贫人口26户73人，户均增收500元。2、入园务工5人，人均增收5000元；3、收购周边农作物秸秆20户60人；4、土地流转2.88亩，5户22人亩均1000元。</t>
  </si>
  <si>
    <t>大庄坡村</t>
  </si>
  <si>
    <t>2024年洋县磨子桥镇联合壮大村集体经济项目</t>
  </si>
  <si>
    <t>建设白芨、附子、元胡药材加工生产线一条及设备；厂房600㎡及其他附属设施</t>
  </si>
  <si>
    <t>项目属于经营性资产，建成后产权归联合村集体所有，由村上能人王晓继进行承包，期限10年，每年增收 13 万元，由村集体制定收益分配方案，实行差异化分配。其中40%用于发展壮大村集体经济，60%向集体经济组织成员分红，并重点倾斜脱贫户和监测对象，带动群众增收，受益群众230户680人，其中脱贫户和监测户80户265人，户均年增收1000元。受益方式：1、集体分红230户680人，其中脱贫人口80户265人.，户均年增收1000元。2、入园务工10户30人；3、收购周边药材带动20户60人。</t>
  </si>
  <si>
    <t>联合村</t>
  </si>
  <si>
    <t>2024年谢村镇下溢水村香菇产业园基础设施建设项目</t>
  </si>
  <si>
    <t>1、Ф500机井150米深，Ф80钢管150米长，潜水泵一台  2、电力线路170米长，配电箱一台  3、烘干机4台</t>
  </si>
  <si>
    <t>建成后属于经营性资产项目，产权归下溢水村集体所有，由洋县望奎香菇种植专业合作社运营。村集体保底受益1.2万元，由村集体制定收益分配方案，实行差异化分配。其中40%用于发展壮大村集体经济，60%向集体经济组织成员分红，并重点倾斜脱贫户和监测对象。受益总人口50户160人，其中脱贫户15户47人，户均增收500元。受益方式：1、集体分红受益452户1533人，其中脱贫户73户249人；2、项目建设期带动农村劳动力务工15人，其中脱贫人口8人，人均增收2000元；3、项目运营后发展带动农村劳动力务工就业7人，其中脱贫户3人，户均增收2000元；</t>
  </si>
  <si>
    <t>下溢水村</t>
  </si>
  <si>
    <t>支持壮大村集体经济，设备采购等支出</t>
  </si>
  <si>
    <t>2024年庞山村股份经济合作社马铃薯、萝卜等土特产烘干机加工厂房及配套设施</t>
  </si>
  <si>
    <t>钢结构厂房建设200㎡，新建清洗池，烘干机设备、切片设备及水泵水塔设备一套</t>
  </si>
  <si>
    <t>项目属于经营性资产，建成后产权归庞山村集体所有，通过庞山村股份经济合作社庞焕超经营，促进村集体经济发展年均收入2.5万元，由村集体制定收益分配方案，实行差异化分配。其中40%用于发展壮大村集体经济，60%向集体经济组织成员分红，并重点倾斜脱贫户和监测对象。受益总人口159户497人，其中脱贫户和监测户96户212人。受益方式：1.集体分红159户497人，其中脱贫户及监测户96户212人。2.劳务用工5户5人，其中脱贫户及监测户2户2人。3.订单收购受益85户260人，其中脱贫户及监测户28户85人。</t>
  </si>
  <si>
    <t>庞山村</t>
  </si>
  <si>
    <t>2024年龙亭杜村秸秆深加工利用项目</t>
  </si>
  <si>
    <t>杜村村建设秸秆加工粉碎揉丝机、自动包装机、自动装车输送机、仓储厂房520平方米完整生产线一条，年加工能力10000吨。</t>
  </si>
  <si>
    <t>项目属于经营性资产，项目建成后产权归属于杜村集体所有。通过承包由洋县龙兴果蔬种植专业合作社运行经营，承包期限5年以上，村集体每年收益3万元。由村集体制定收益分配方案，实行差异化分配。其中40%用于发展壮大村集体经济，60%向集体经济组织成员分红，并重点倾斜脱贫户和监测对象。受益农户41户122人，其中脱贫户38户76人、监测对象1户4人，户均增收200元。受益方式：1.通过劳务用工增加工资性收入，带动务工人数20人（其中脱贫户和监测户15人），人均务工增收3000元；2.村集体分红41户82人，其中脱贫户38户76人。3.秸秆回收带动本村农户户均增收1000元以上。</t>
  </si>
  <si>
    <t>杜村村</t>
  </si>
  <si>
    <t>2024年龙亭镇长溪村农作物秸秆综合利用项目</t>
  </si>
  <si>
    <t>长溪村新建青储饲料钢结构加工棚一座200平方米，铡草机一台，打包机一台（含打包袋），拌料机一台。</t>
  </si>
  <si>
    <t>项目属于经营性资产，项目建成后产权归属于长溪村集体所有。建成后由叶建安承包运营，承包期限5年以上，村集体每年受益0.5万元。由村集体制定收益分配方案，实行差异化分配。其中40%用于发展壮大村集体经济，60%向集体经济组织成员分红，并重点倾斜脱贫户和监测对象。受益农户10户32人，其中脱贫户5户15人，户均增收300元。受益方式：1.通过劳务用工增加工资性收入，2.村集体分红10户32人，其中脱贫户5户15人。3.回收农户秸秆，户均增收200元。</t>
  </si>
  <si>
    <t>长溪村</t>
  </si>
  <si>
    <t>2024年洋县华阳镇华阳街村中药材加工中心建设项目</t>
  </si>
  <si>
    <t>在华阳街村建设中药材加工厂房一处，面积435平方米（含电力设施、加工、烘干机等设备）</t>
  </si>
  <si>
    <t>项目属于经营性资产，建成后产权归华阳街村村集体所有，由安泽种养专业合作社承包运营，承包期不低于3年。村集体每年受益8.7万元，由村集体制定收益分配方案，实行差异化分配。其中40%用于村集体经济积累，60%向集体经济组织成员通过劳动增收方式实行差异化分配。并重点倾斜脱贫户和监测对象。受益总人口数73户223人，户均增收300元，其中脱贫户、监测对象41户121人。受益方式：1.务工带动10人，人均年收入1万元；2.村集体分红带动41户121人，其中脱贫户30户110人，监测对象11户30人；3.收购周边群众中药材50户150人，其中脱贫户15户44人。</t>
  </si>
  <si>
    <t>华阳镇</t>
  </si>
  <si>
    <t>华阳街村</t>
  </si>
  <si>
    <t>2024年洋县关帝镇安丰村腊肉加工厂项目</t>
  </si>
  <si>
    <t>1、建设加工厂房280平方米（其中包括烘干机车间、晾晒厂160平方米、包装仓储120平方米总建筑）2、道路加宽及硬化230米、宽3.5米，安防设施、围墙100米等，3、烘干机设备1套，包装设备、切割设备及材料</t>
  </si>
  <si>
    <t>项目属于经营性资产，建成后产权归安丰村集体所有。建成后由陈峰户承包经营，经营期限不低于三年。村集体年增收超过3.75万元，由村集体制定分配方案，实行差异化分配。其中40%用于发展壮大村集体经济，60%向集体经济组织成员分红，并重点倾斜脱贫户和监测对象。受益总人口120户360人，其中脱贫户和监测对象40户120人，户均增收500元。其他农户增收100元，受益方式：1、村集体年增收超过1.8万元；2、集体分红带动438户，1395人，其中脱贫户120户，监测对象7户；3.劳务用工受益18户18人其中脱贫户6户11人。</t>
  </si>
  <si>
    <t>安丰村</t>
  </si>
  <si>
    <t>2024年洋县槐树关镇北梁村粉条加工厂配套设施项目</t>
  </si>
  <si>
    <t>新建冷库30㎡，购买清洗上料机1台、粉碎过滤机1台、细滤机1台、精浆过细机1台、除砂器1台、浓缩机2台、真空脱水机2台、揉面机1台、和面机1台、
电柜1台、出渣机1台、渣糊机2台、蒸汽机2台、真空机1台、宽粉制作机1台、下粉上料机1台。</t>
  </si>
  <si>
    <t>项目属于经营性资产，项目建成后，产权归北梁村集体所有，通过北梁村股份经济合作社陈新华经营，村集体每年收益1.5万元，由村集体制定收益分配方案，实行差异化分配，其中40%用于发展壮大集体经济，60%向集体经济组织分红并重点倾斜已脱贫户和监测对象。受益总人口40户87人，其中已脱贫户及监测户11户32人。户均增收165元以上。受益方式：1.集体分红30户87人，其中已脱贫户及监测户32人；2.劳务用工5户5人，其中脱贫户3户3人。3.红薯订单收购50户151人，其中脱贫户及监测户10户21人。</t>
  </si>
  <si>
    <t>北梁村</t>
  </si>
  <si>
    <t>2024年洋县双亚周大黑有机食品有限公司“有机+设施+观光农业”三产融合基地建设奖补项目</t>
  </si>
  <si>
    <t>1、购置色选机、包装机等优质稻米加工设备2台（套）。3、改造1000㎡的仓库，购置不锈钢特制储存仓3个及配套提升设备。</t>
  </si>
  <si>
    <t>该项目属经营主体奖补类项目，通过项目实施提高企业生产能力，年经营收入提高20%；带动农户120户372人，其中脱贫户和监测对象40户124人，脱贫户和监测对象户均年增收2000元以上，一般农户户均年增收300元以上。带动方式：1.土地流转带动农户50户151人，其中脱贫户和监测对象10户30人；2.入园务工带动农户16户51人，其中脱贫户和监测对象2户7人；3.订单收购带动农户84户255人，其中脱贫户和监测对象28户89人；</t>
  </si>
  <si>
    <t>洋县洋州街道办事处</t>
  </si>
  <si>
    <t>有机产业园区</t>
  </si>
  <si>
    <t>洋县双亚周大黑有机食品有限公司</t>
  </si>
  <si>
    <t>2024年陕西圣泉农业旅游发展有限责任公司精选车间+设施+智慧管理建设项目</t>
  </si>
  <si>
    <t>钢结构1300平方米厂房一座，果园智能管理系统一套</t>
  </si>
  <si>
    <t>该项目属经营主体奖补类项目，项目实施后提高产品质量。带动农户75户233人，其中脱贫户和监测对象25户78人。脱贫户和监测对象户均年增收2000元以上，一般农户户均年增收300元以上。带动方式：1.土地流转带动农户25户，其中贫困户10户。2.劳务用工带动农户50户，其中贫困户15户。3.同步同业带动7户。</t>
  </si>
  <si>
    <t>洋州街道办事处</t>
  </si>
  <si>
    <t>陕西圣泉农业旅游发展有限责任公司</t>
  </si>
  <si>
    <t>2024年槐树关镇马沟村有机水稻产业园排洪灌溉渠道清淤修复工程</t>
  </si>
  <si>
    <t>新建30U型渠1100米，清淤1230㎡，清理树木50棵，渠道清表2100米</t>
  </si>
  <si>
    <t>项目属于公益性资产，项目建成后产权归马沟村所有，由村集体进行维护管理。建成后有利于水稻产业发展，改善60亩农田灌溉，增加有机水稻产量。受益群众802人，其中脱贫户及监测户341人。</t>
  </si>
  <si>
    <t>马沟村</t>
  </si>
  <si>
    <t>支持材料费、劳务报酬、机械租赁费用等支出</t>
  </si>
  <si>
    <t>2024年洋县黄家营镇黄家营村肖拐组渠道建设项目</t>
  </si>
  <si>
    <t>新建渠道612米（30U型渠325米，砖砌渠287米），建片石混凝土拦水坝一座，浆砌石渠道修复9.5米</t>
  </si>
  <si>
    <t>项目属于公益性资产，产权归黄家营村所有，建成后移交给村集体进行管理维护。建成后改善农业产业生产条件，解决120亩农田灌溉问题，降低农产品生产成本，带动村民经济发展，受益农户42户148人，其中脱贫户和监测户10户34人。项目拟采取以工代赈模式发展，拟带动6人参与务工，人均增收500元。</t>
  </si>
  <si>
    <t>黄家营村</t>
  </si>
  <si>
    <t>2024年度洋县黄家营镇桃溪村农田灌溉渠道建设项目</t>
  </si>
  <si>
    <t>池塘清淤2886m³、片石浆砌砌护81.5m³，新建40U型渠道509米，建片石混凝土拦水坝2座</t>
  </si>
  <si>
    <t>此项目属于公益性资产，产权属于村集体所有，建成后移交村集体进行管理维护。解决两个组78亩地灌溉问题，受益农户26户78人，其中脱贫户和监测户13户25人。</t>
  </si>
  <si>
    <t>桃溪村</t>
  </si>
  <si>
    <t>2024年度洋县黄家营镇三岔村中药材基地U型渠建设项目</t>
  </si>
  <si>
    <t>新建30U型渠1575米,40管涵30米</t>
  </si>
  <si>
    <t>此项目属于公益性资产，产权属于村集体所有，建成后移交给村集体进行管理维护。改善60亩农田灌溉，带动三岔村共计465户1564人的生产问题，其中脱贫户201户656人监测户5户19人</t>
  </si>
  <si>
    <t>三岔村</t>
  </si>
  <si>
    <t>2024年龙亭镇邓家沟村一组池塘修缮加固项目</t>
  </si>
  <si>
    <t>邓家沟村一组池塘进行加固高1.5米，长130米，宽0.5米，排水设施维护。</t>
  </si>
  <si>
    <t>此项目属于公益性资产，项目建成后产权归属邓家沟村集体所有，交由村进行管理维护。项目建成后受益115户408人，解决水田灌溉82亩，其中脱贫户和监测户1户3人。</t>
  </si>
  <si>
    <t>邓家沟村</t>
  </si>
  <si>
    <t>2024年洋县茅坪镇东村十组枣皮产业灌溉渠道衬砌工程</t>
  </si>
  <si>
    <t>东村十组U型30渠，渠长1500米，埋设∅300钢筋混凝土涵管1处，长4米</t>
  </si>
  <si>
    <t>此项目属于公益性资产，产权归东村所有，建成后移交给村集体进行管理维护。改善农业产业生产条件，解决基本120亩农田灌溉问题，降低农产品生产成本，带动村民经济发展，直接受益总人口43户114人,其中脱贫户11户39人，项目拟采取以工代赈模式开展，拟带动6人参与务工，人均增收3750元</t>
  </si>
  <si>
    <t>东村</t>
  </si>
  <si>
    <t>2024年洋县茅坪镇朝阳村二、六、八组农田渠堰修复项目</t>
  </si>
  <si>
    <t>朝阳村二、六、八组修复渠道，浆砌渠长1160米，高0.5米、宽0.5米</t>
  </si>
  <si>
    <t>此项目属于公益性资产，产权归朝阳村所有，建成后移交给村集体进行管理维护。改善60亩农田灌溉，改善农业生产条件，方便群众生产发展并降低农产品生产成本，受益群众78户286人，其中已脱贫户38户142人，监测对象4户11人</t>
  </si>
  <si>
    <t>朝阳村</t>
  </si>
  <si>
    <t>2024年洋县溢水镇后坝河村五、六组农田灌溉项目</t>
  </si>
  <si>
    <t>新建拦河堰长24米，高2米，顶宽1.5米，底宽2.5米；新建U40渠道衬砌1024米。</t>
  </si>
  <si>
    <t>项目属于公益性资产，项目建成后产权归村集体所有，由村进行维护管理。改善生产发展条件，增加年产量，降低生产发展投入成本,解决群众发展产业所需灌溉问题，新增灌溉农田面积120亩；受益群众82户275人，其中脱贫户32户128人。项目拟采取以工代赈方式开展，预计带动务工人数8人（其中脱贫户及监测户2人），发放劳务报酬4.5万元，人均务工增收3000元。</t>
  </si>
  <si>
    <t>后坝河村</t>
  </si>
  <si>
    <t>2024年洋县溢水镇尹家泉村农田灌溉渠道改造项目</t>
  </si>
  <si>
    <t>800（宽）*800（高）矩形砼现浇渠道450米；600（宽）*1000（高）矩形砼现浇渠道200米；600（宽）*600（高）矩形砼现浇渠道550米。</t>
  </si>
  <si>
    <t>项目属于公益性资产，产权归尹家泉村经济合作社所有，建成后移交给村集体，指定专人进行管理维护。改善生产发展条件，增加年产量，降低生产发展投入成本,解决群众发展产业所需灌溉问题，新增灌溉农田面积215亩；受益群众126户332人，其中脱贫户22户64人。项目拟采取以工代赈方式开展，预计带动务工人数12人，其中脱贫户及监测户2人，发放劳务报酬7.8万元，人均务工增收4000元。</t>
  </si>
  <si>
    <t>尹家泉村</t>
  </si>
  <si>
    <t>溢水镇尹家泉村</t>
  </si>
  <si>
    <t>2024年洋县关帝镇李家店村二组铜车坝堰渠拦河坝堰渠灌溉项目</t>
  </si>
  <si>
    <t>新建拦河坝一座，长40米，高3.5米（含基础3米），基底宽3米，C30毛石混凝土；蓄水池长5米，宽3米，高2米；泵房长5米，宽3米，高3米，抽水设备2套；新建灌溉渠长30米，高4.7米，渠道上口宽1.6米，下底宽1.2米，C30毛石混凝土。</t>
  </si>
  <si>
    <t>项目属于公益性资产，产权归李家店村所有，建成后移交给村集体进行管理维护。解决31户194人，改善200亩农田灌溉,，其中脱贫20户65人生产困难及产业发展增收，提高农户产业发展效率。</t>
  </si>
  <si>
    <t>李家店村</t>
  </si>
  <si>
    <t>2024年洋县马畅镇留村产业园区道路硬化、灌溉渠道工程</t>
  </si>
  <si>
    <t>产业园道路硬化500米，宽度3米，道路涵洞4道。40U型渠砌护510米。</t>
  </si>
  <si>
    <t>项目属于公益性资产，产权归留村所有，建成后移交给村集体进行管理维护。改造低洼田15亩，解决撂荒闲置地120亩使用的问题，受益总人口182户506人，其中脱贫户61户217人，监测户11户42人。</t>
  </si>
  <si>
    <t>留村村</t>
  </si>
  <si>
    <t>2024年洋县戚氏街道五郎庙社区水稻种植产业园道路、渠道配套设施建设项目</t>
  </si>
  <si>
    <t>道路硬化长120米，宽3米，厚0.18米；拆除破损路面1700㎡,硬化路面1700㎡，厚0.18米；铺设40U型渠180米。</t>
  </si>
  <si>
    <t>此项目属于公益性资产，产权属于五郎庙社区所有，建成后移交给村集体进行管理维护。改善交通运输及160亩农田灌溉条件，方便群众生产发展并降低农产品运输成本，受益群众148户490人，其中已脱贫户10户31人。</t>
  </si>
  <si>
    <t>戚氏街道</t>
  </si>
  <si>
    <t>五郎庙社区</t>
  </si>
  <si>
    <t>2024年洋州街道贯溪村一组有机水稻产业灌溉渠道工程</t>
  </si>
  <si>
    <t>贯溪村一组至都家沟水库东干渠排洪渠砌护及导洪洞修复李定柱房后至都家沟水库东干渠长1200米，80U型渠砌护，新建导洪洞</t>
  </si>
  <si>
    <t>此项目属于公益性资产，产权属于村集体所有，建成后移交给村集体进行管理维护，2300亩土地灌溉，解决34户脱贫户和123户农户生产生活及出行问题，受益群众123户402人，其中脱贫户34户105人</t>
  </si>
  <si>
    <t>贯溪村</t>
  </si>
  <si>
    <t>2024年度洋县槐树关镇月蔡村一组农田灌溉堰渠砌护修复项目</t>
  </si>
  <si>
    <t>月蔡村一组修复渠道及砌护70米，清除塌方及挖方1230.5m³，砌护505.22m³</t>
  </si>
  <si>
    <t>此项目属公益性资产，建成后产权归月蔡村集体所有，后移交给村集体管理维护，解决群众生产需要，方便群众生产生活，改善约35亩农田灌溉条件。受益群众134人，其中脱贫户和监测户82人。</t>
  </si>
  <si>
    <t>月蔡村</t>
  </si>
  <si>
    <t>2024年槐树关镇石门村产业园扩建项目</t>
  </si>
  <si>
    <t>新建产业园道路长451.63m，宽3m，厚0.18m；灌溉塘库浆砌片石衬砌325m³；新建浆砌石渠道上开口3.4m，渠底宽1.6m，高2m，长451.63m，现浇渠底135.49㎡</t>
  </si>
  <si>
    <t>此项目属公益性资产，建成后产权归石门村集体所有，后移交给村集体管理维护，解决石门村、麻底村群众生产、出行需要，改善约100亩农田灌溉条件。受益群众1650人，其中脱贫户、监测户956人。项目拟采取以工代赈的形式，预计带动35户45人务工，（其中脱贫户及监测户31人，发放劳动报酬24万元，人均增收5333元）。</t>
  </si>
  <si>
    <t>石门村</t>
  </si>
  <si>
    <t>2024年洋县茅坪镇洪溪村二组三组有机水稻产业灌溉渠道堰改造项目</t>
  </si>
  <si>
    <t>1、30U型渠886米。  2、挡墙砌护160m³。  3、拦河坝4座</t>
  </si>
  <si>
    <t>此项目属于公益性资产，产权归洪溪村所有，建成后移交给村集体进行管理维护。该项目建成后解决2个小组97户340人耕种用水难问题，解决140亩农田灌溉，其中脱贫人口52户170人；项目预计拟采取以工代赈方式开展，带动务工人数6人（其中脱贫户及监测户2人），预计发放劳务报酬（15%）4.2万元，人均务工增收7000元</t>
  </si>
  <si>
    <t>洪溪村</t>
  </si>
  <si>
    <t>2024年洋州街道何家村油牡丹产业园排洪渠衬砌工程项目</t>
  </si>
  <si>
    <t>何家村后新建排洪渠上游与大鹅场院内贯通毛石浆砌450m</t>
  </si>
  <si>
    <t>此项目属于公益性资产，产权属于洋州办何家村，建成后移交给村集体进行管理维护，解决农户农田400亩灌溉问题，降低农产品生产成本，带动村民经济发展，受益群众385户1193人，其中脱贫户及监测户57户203人。</t>
  </si>
  <si>
    <t>2024年洋县茅坪镇洪溪村四组山茱萸产业灌溉渠道堰改造项目</t>
  </si>
  <si>
    <t>1、30U型渠1500米。  2、挡墙砌护33m³，清理塌方260m³。  3、拦河坝2座</t>
  </si>
  <si>
    <t>此项目属于公益性资产，产权归洪溪村所有，建成后移交给村集体进行管理维护。解决该组21户68人，其中脱贫户7户28人涉及灌溉水田40亩，耕种灌溉用水难的问题</t>
  </si>
  <si>
    <t>2024年洋县磨子桥镇二龙村8组、12组、16组池塘加固清淤</t>
  </si>
  <si>
    <t>坝体加固136.5米，放水卧管3座，池塘清淤3座</t>
  </si>
  <si>
    <t>项目属于公益性资产，项目建成后产权归二龙村所有，由村进行维护管理。实施该项目改善生产发展条件，增加年产量，降低生产发展投入成本，灌溉水田210亩，受益群众109户318人，其中脱贫户(监测对象）89户226人，户均增收380元</t>
  </si>
  <si>
    <t>二龙村</t>
  </si>
  <si>
    <t>2024年洋县茅坪镇长坝村二、三组200亩水稻产业配套灌溉渠道改造项目</t>
  </si>
  <si>
    <t>混凝土灌溉渠道修复，长430米、宽0.8米、高0.8米</t>
  </si>
  <si>
    <t>此项目属于公益性资产，产权归长坝村所有，建成后移交给村集体进行管理维护。改善200亩农业灌溉条件，促进农业产业发展，受益农户60户156人，其中受益脱贫户、监测户25户75人</t>
  </si>
  <si>
    <t>2024年洋县马畅镇双庙村水稻种植区灌溉渠道清淤、砌护项目</t>
  </si>
  <si>
    <t>二、三、四、五、六、七组渠道清淤、U型渠砌护1529米</t>
  </si>
  <si>
    <t>项目属公益性资产，产权归双庙村所有，建成后移交村集体进行管理维护。改善生产发展条件，增加年产量，降低生产发展成本，解决群众发展产业所需灌溉问题，改造灌溉面积350亩，受益群众590户1569人，其中脱贫户29户90人，预计带动务工15人（其中脱贫户及监测户3人），发放劳务报酬5万元。</t>
  </si>
  <si>
    <t>双庙村</t>
  </si>
  <si>
    <t>2024年洋县八里关镇龙溪村2组水毁河堤修复砌护工程</t>
  </si>
  <si>
    <t>拦水坝14米，片石混凝土54.92m³；M7.5浆砌片石挡墙274.8m³；24砖砌60x60渠86.5米，U30灌溉渠长850m</t>
  </si>
  <si>
    <t>此项目属于公益性资产项目，项目建成后改善龙溪村生产生活条件，解决120亩农田灌溉问题，受益群众86户225人，其中已脱贫户21户58人，监测户无，户均增收300元</t>
  </si>
  <si>
    <t>龙溪村</t>
  </si>
  <si>
    <t>乡村振兴局</t>
  </si>
  <si>
    <t>2024年洋县八里关镇龙溪村14组灌溉工程</t>
  </si>
  <si>
    <t>1、片石混凝土拦水坝24m，片石混凝土挡墙长34m，2、斗门1座，3、0.4×0.4m混凝土渠槽132m</t>
  </si>
  <si>
    <t>此项目属于公益性资产，产权属于龙溪村，建成后移交村集体进行管理维护，项目建成后解决14组80亩农业生产灌溉问题，方便群众生产生活，受益群众23户60人，其中已脱贫户11户22人，监测户2户8人，户均增收500元</t>
  </si>
  <si>
    <t>2024年洋县戚氏街道石羊村粮油种植产业灌溉渠道工程</t>
  </si>
  <si>
    <t>DN50混凝土浇筑渠长2050米，规格:宽0.5米,高0.5米,渠身厚0.15米，渠身混凝土垫层厚0.15米，渠底硬化厚0.15米。</t>
  </si>
  <si>
    <t>此项目属于公益性资产，产权属于戚氏街道石羊村所有，建成后移交村集体进行管理维护。解决200亩农田生产灌溉条件，受益群众659户2097人，其中脱贫户58户184人。</t>
  </si>
  <si>
    <t>2024年洋县黄安镇郭家沟村烤烟产业灌溉渠道项目</t>
  </si>
  <si>
    <t>一到四组新建50U型渠1950m，新建60U型渠1043m。</t>
  </si>
  <si>
    <t>项目属于公益性资产，项目建成后产权归郭家沟村所有，由村进行维护管理。该项目改善生产发展条件，方便群众生产发展灌溉，灌溉面积1300亩，降低生产发展投入成本，受益群众189户609人，其中脱贫户83户272人，监测对象4户10人</t>
  </si>
  <si>
    <t>郭家沟村</t>
  </si>
  <si>
    <t>2024年溢水镇西山村产业灌溉提升项目</t>
  </si>
  <si>
    <t>U30渠道衬砌780米，U50渠道1220米，清理土方2004立方米，回填1437.2立方米</t>
  </si>
  <si>
    <t>项目属于公益性资产，产权归村集体所有，建成后移交村集体进行管理维护。改善生产发展条件，增加年产量，降低生产发展投入成本,解决群众发展产业所需灌溉问题，新增灌溉农田面积150亩；受益群众98户302人，其中已脱贫户42户128人，项目拟采取以工代赈方式开展，预计带动务工人数12人（其中脱贫户及监测户2人），发放劳务报酬5.1万元，人均务工增收3000元。</t>
  </si>
  <si>
    <t>西山村</t>
  </si>
  <si>
    <t>2024年度溢水镇波溪村村委会至五组、六组渠道防洪砌护项目</t>
  </si>
  <si>
    <t>1、浆砌石渠长355米，757.57立方米；       2、M7.5浆砌片石挡墙长70米，129.05立方米；                                     3、砖砌防护挡墙32米，共计18.38立方米。</t>
  </si>
  <si>
    <t>项目属于公益性资产，产权归村集体所有，建成后移交村集体进行管理维护。改善生产发展条件，增加年产量，降低生产发展投入成本,解决群众发展产业所需灌溉和防洪问题，新增灌溉农田面积96亩；受益群众83户230人，其中已脱贫户29户62人，项目拟采取以工代赈方式开展，预计带动务工人数11人（其中脱贫户及监测户3人），发放劳务报酬7.2万元，人均务工增收3000元。</t>
  </si>
  <si>
    <t>波溪村</t>
  </si>
  <si>
    <t>2024年洋县洋州街道木瓜园村水稻产业灌溉渠道工程</t>
  </si>
  <si>
    <t>木瓜园村二、三组U60型渠衬砌长2000m等配套设施</t>
  </si>
  <si>
    <t>此项目属于公益性资产，产权归木瓜园村所有，建成后移交村集体进行管理维护，300亩土地灌溉，解决17户监测对象户59人的农田灌溉和防洪安全，受益群众85户1265人，其中脱贫户及监测户12户40人</t>
  </si>
  <si>
    <t>洋州办</t>
  </si>
  <si>
    <t>木瓜园村</t>
  </si>
  <si>
    <t>2024年纸坊街道清凉村青蛙沟池塘衬砌加固工程</t>
  </si>
  <si>
    <t>塘坝迎水坡面衬砌1000平米，塘内清淤500立方</t>
  </si>
  <si>
    <t>此项目属于公益性资产，产权归清凉村所有，建成后移交村集体进行管理维护。提高防洪抗旱能力，解决40亩水田灌溉问题，受益群众50户230人，其中已脱贫户8户23人，项目拟采取以工代赈方式开展，预计带动务工人数30人（其中脱贫户及监测户8人），发放劳务报酬（15%）6.75万元，人均务工增收2250元</t>
  </si>
  <si>
    <t>纸坊办</t>
  </si>
  <si>
    <t>清凉村</t>
  </si>
  <si>
    <t>2024年溢水镇上溢水村优质水稻种植区灌溉渠道建设项目</t>
  </si>
  <si>
    <t>新建矩形50混凝土渠道50米，U50型渠道衬砌1136米，φ300钢筋混凝土圆管涵28米，φ800钢筋混凝土圆管涵20米。</t>
  </si>
  <si>
    <t>项目属于公益性资产，项目建成后产权归上溢水经济合作社所有，由村集体安排专人进行维护管理。解决农田灌溉问题，新增灌溉农田面积245亩；受益群众122户321人，其中脱贫户6户14人，监测对象4户9人；项目拟采取以工代赈方式开展，预计带动务工人数10人，其中脱贫户及监测户2人，发放劳务报酬3.45万元，人均务工增收3000元。</t>
  </si>
  <si>
    <t>上溢水村</t>
  </si>
  <si>
    <t>2024年洋县磨子桥镇石佛村产业园U型渠衬砌项目</t>
  </si>
  <si>
    <t>新建40U型渠4000米，50U型渠500米</t>
  </si>
  <si>
    <t>该项目属于公益性资产，项目建成后归石佛村所有，通过实施该项目改善生产条件，解决169亩水田灌溉问题，促进农民增产增收，受益群众230户690人，其中脱贫户80户245人。</t>
  </si>
  <si>
    <t>石佛村</t>
  </si>
  <si>
    <t>2024年洋县黄金峡镇新铺村六组、八组渠道砌护项目</t>
  </si>
  <si>
    <t>砌护灌溉渠长1200米，高1.5米，宽0.7米，等配套设施</t>
  </si>
  <si>
    <t>此项目属于公益性资产，该项目建设后资产属于村股份经济合作社资产，并由村股份经济合作社管护。改善灌溉条件，灌溉面积为40亩，受益群众190户575人，其中已脱贫户50户125人，项目拟采取以工代赈方式开展，预计带动务工人数43人（其中脱贫户及监测户11人），发放劳务报酬（15%）8.4万元，人均务工增收1950元。</t>
  </si>
  <si>
    <t>新铺村</t>
  </si>
  <si>
    <t>2024年洋县戚氏街道后村七组、八组、九组渠道衬砌项目</t>
  </si>
  <si>
    <t>七组、八组、九组渠道砌护（双边）长229米，高3米（含基础0.5米），上顶宽0.5米，下底宽0.5米，混凝土垫层0.15米。</t>
  </si>
  <si>
    <t>此项目属于公益性资产，产权属于戚氏街道戚氏村、魏家庙村所有，建成后移交给村集体进行管理维护。改善人居环境，提升群众生活居住幸福感，提升群众满意度，受益群众1477户4412人。</t>
  </si>
  <si>
    <t>后村村</t>
  </si>
  <si>
    <t>2024年洋县马畅镇高路村种植产业园区灌溉渠道工程</t>
  </si>
  <si>
    <t>1、U50型灌溉渠长480米；U40型灌溉渠长1965米（含埋设管涵）；U30型灌溉渠长95米（含埋设管涵）；2、大挡闸2处、小挡闸2处；3、新建口径1米的深水井3眼，深度20米，配套建设泵房等附属设施。</t>
  </si>
  <si>
    <t>项目属于公益性资产，产权归高路村所有，建成后移交村集体进行管理维护，改善产业园区灌溉用水条件，解决1000余亩农田灌溉问题，直接受益359户1166人（其中脱贫人口及监测对象21户67人）。</t>
  </si>
  <si>
    <t>高路村</t>
  </si>
  <si>
    <t>2024年洋县戚氏街道张沟村主干渠道浆砌项目</t>
  </si>
  <si>
    <t>浆砌渠（双边）长134米，高2.8米（含基础0.6米），上顶宽0.8米，1：0.25坡比，铺设C20混凝土垫层0.15米，砂砾回填77.72m³，伐树268棵。</t>
  </si>
  <si>
    <t>此项目属于公益性资产，产权属于戚氏街道张沟村所有，建成后移交村集体进行管理维护。该项目的实施可解决150亩农田的灌溉排水问题，有效改善村容村貌提升。受益群众372户1251人，其中脱贫户29户84人。监测户2户5人。</t>
  </si>
  <si>
    <t>2024年洋县马畅镇野猪沟村王家沟水库洞至大场桥头渠道衬砌项目</t>
  </si>
  <si>
    <t>衬砌渠道长630米，上口1.5米，下口1米，高1.2米等配套设施</t>
  </si>
  <si>
    <t>项目属公益性资产，产权归野猪沟村所有，建成后移交村集体进行管理维护。降低生产发展成本，方便群众灌溉400亩农田发展产业，受益人口89户306人，其中脱贫人口13户36人，户均增收1900元</t>
  </si>
  <si>
    <t>野猪沟村</t>
  </si>
  <si>
    <t>2024年八里关镇八里关村3组渠道修复建设项目</t>
  </si>
  <si>
    <t>渠道全长592m，1-9m斗槽一座，斗门2座，1X1.2m现浇混凝土渠道440m，盖板551块，人工清掏盖板暗渠120m，0.4X0.3m混凝土渠道10m，埋设φ300圆管涵12m</t>
  </si>
  <si>
    <t>此项目属于公益性资产，产权属于八里关村，建成后移交村集体进行管理维护，项目建成后改善产业园基础条件，解决160亩农田灌溉问题，受益群众52户161人，其中已脱贫户39户112人，监测户14户44人，户均增收500元</t>
  </si>
  <si>
    <t>2024年洋县磨子桥镇白何村三组西河砌护</t>
  </si>
  <si>
    <t>新建U40渠道2455m,安装Ф400mm圆管涵共74m,新跌水坑7座,安装镀锌钢管8m</t>
  </si>
  <si>
    <t>项目属公益性资产，建成后资产归白何村所有，由白何村进行管理维护。可改善灌溉条件，方便群众生产发展并降低水土流失，解决98亩水田灌溉问题，受益群众200户800人，其中已脱贫户21户84人，三类人群1户2人。项目预计带动务工人数14人（其中脱贫户及监测户10人），人均务工增收800元。</t>
  </si>
  <si>
    <t>白何村</t>
  </si>
  <si>
    <t>2024年度洋县槐树关镇高桥村农田灌溉U型渠及渠头修复项目工程</t>
  </si>
  <si>
    <t>修复30U型渠道949米，拦河堰8处，φ300圆管涵4米</t>
  </si>
  <si>
    <t>项目属于公益性资产，项目建成后产权归高桥村所有，由村集体进行维护管理。改善一组、二组、八组、七组、五组约100亩水田灌溉条件，带动68户群众产业增收。受益群众31户86人，其中脱贫户及监测户23户66人。</t>
  </si>
  <si>
    <t>高桥村</t>
  </si>
  <si>
    <t>水利局</t>
  </si>
  <si>
    <t>2024年槐树关镇北沟村农田灌溉U型渠项目</t>
  </si>
  <si>
    <t>一组60cmX60cm矩形混凝土渠988米，加固池塘一座（浆砌石砌护坝坡）；二组40cmX40cm矩形混凝土渠467米。</t>
  </si>
  <si>
    <t>此项目属于公益性资产，产权归北沟村所有，建成后移交村集体进行管理维护。改善100亩农田灌溉等问题。受益群众218户714人，其中脱贫户及监测户91户183人。</t>
  </si>
  <si>
    <t>北沟村</t>
  </si>
  <si>
    <t>洋县中央财政小型农田水利重点县建设项目办公室</t>
  </si>
  <si>
    <t>2024年洋县槐树关镇槐树关村灌溉排洪渠修复项目</t>
  </si>
  <si>
    <t>灌溉排洪渠混凝土衬砌309米、溢洪道浆砌石砌护20米、净跨3米农桥一座（浆砌石桥台、钢筋砼桥板）</t>
  </si>
  <si>
    <t>项目属于公益性资产，项目建成后产权归槐树关村所有，由村进行维护管理。该项目改善150亩农田灌排条件，增加年产量，降低生产发展投入成本，受益群众18户68人，其中脱贫户(监测对象）5户23人，项目拟采取以工代赈方式开展，预计带动务工人数40人（其中脱贫户及监测户30人），发放劳务报酬（15%）4.8万元，人均务工增收1200元。</t>
  </si>
  <si>
    <t>槐树关村</t>
  </si>
  <si>
    <t>2024年洋县黄安镇鹅项村元胡产业灌溉渠道项目</t>
  </si>
  <si>
    <t>一组新建50混凝土矩形渠长230米，其中27米带混凝土盖板 ，M7.5浆砌片石挡墙55m³。</t>
  </si>
  <si>
    <t>项目属于公益性资产，项目建成后产权归鹅项村所有，由村进行维护管理。该项目改善生产发展条件，方便群众生产发展灌溉，灌溉面积200亩，降低生产发展投入成本，受益群众58户216人，其中脱贫户15户56人，监测对象1户4人</t>
  </si>
  <si>
    <t>鹅项村</t>
  </si>
  <si>
    <t>2024年洋县黄安镇东沟村黄姜产业灌溉池塘项目</t>
  </si>
  <si>
    <t>清淤688.7m³，M7.5浆砌片石护坡122m³，堵门1座。</t>
  </si>
  <si>
    <t>项目属于公益性资产，项目建成后产权归东沟村所有，由村进行维护管理。该项目改善生产发展条件，方便群众生产发展灌溉，灌溉面积300亩，降低生产发展投入成本，受益群众95户335人，其中脱贫户24户75人，监测对象4户10人</t>
  </si>
  <si>
    <t>东沟村</t>
  </si>
  <si>
    <t>2024年洋县黄安镇黄安村元胡产业灌溉渠道项目</t>
  </si>
  <si>
    <t>石桥与大渠拐至东村接界处混凝土排洪渠长400m*宽0.8m*高0.8m</t>
  </si>
  <si>
    <t>项目属于公益性资产，项目建成后产权归黄安村所有，由村进行维护管理。该项目改善生产发展条件，方便群众生产发展灌溉，灌溉面积350亩，降低生产发展投入成本，受益群众105户341人，其中脱贫户20户66人，监测对象3户10人</t>
  </si>
  <si>
    <t>黄安村</t>
  </si>
  <si>
    <t>2024年洋县黄安镇蒙家渡村黄花产业灌溉池塘项目</t>
  </si>
  <si>
    <t>九组大塘清淤加固。新建M7.5浆砌片石挡墙276.76m³，池塘清淤2298
m³。</t>
  </si>
  <si>
    <t>项目属于公益性资产，项目建成后产权归蒙家渡村所有，由村进行维护管理。该项目改善生产发展条件，方便群众生产发展灌溉，灌溉面积500亩，降低生产发展投入成本，受益群众111户382人，其中脱贫户40户144人，监测对象1户2人</t>
  </si>
  <si>
    <t>蒙家渡村</t>
  </si>
  <si>
    <t>2024年洋县黄安镇何家村晏沟池塘砌护项目</t>
  </si>
  <si>
    <t>晏沟大塘U30渠道拆除191.3米，M7.5浆砌片石挡墙315m³</t>
  </si>
  <si>
    <t>项目属于公益性资产，项目建成后产权归何家村所有，由村进行维护管理。该项目改善生产发展条件，方便群众生产发展灌溉，灌溉面积280亩，降低生产发展投入成本，受益群众90户322人，其中脱贫户20户81人，监测对象2户7人</t>
  </si>
  <si>
    <t>2024洋县黄家营镇骆驼项村渠道建设项目</t>
  </si>
  <si>
    <t>新建片石混凝土挡墙128.85立方米，修复、新建渠道61米（50u型渠29米、混凝土矩形渠32米），修复加固拦水坝一座</t>
  </si>
  <si>
    <t>此项目属于公益性资产，产权属于村集体所有，建成后移交村集体进行管理维护。解决326户1090人365亩农田灌溉问题，其中脱贫户和监测户136户478人。</t>
  </si>
  <si>
    <t>骆驼项村</t>
  </si>
  <si>
    <t>2024年洋县黄家营镇石家坎村U型渠建设项目</t>
  </si>
  <si>
    <t>新建片石浆砌U型渠道660米</t>
  </si>
  <si>
    <t>此项目属于公益性资产，产权属于村集体所有，建成后移交村集体进行管理维护。改善一、二组农田32亩灌溉条件，受益农户48户190人，其中脱贫户和监测户23户65人。</t>
  </si>
  <si>
    <t>石家坎村</t>
  </si>
  <si>
    <t>2024年洋县黄家营镇寨沟村塘库清淤项目</t>
  </si>
  <si>
    <t>寨沟村蒿岭组塘库清淤2080立方米</t>
  </si>
  <si>
    <t>项目属于公益性资产，产权归寨沟村所有，建成后移交村集体进行管理维护。建成后改善农业产业生产条件，解决126亩基本农田灌溉问题，降低农产品生产成本，带动村民经济发展，受益农户426户1497人，其中脱贫户和监测户198户589人。项目拟采取以工代赈模式发展，拟带动5人参与务工，人均增收500元。</t>
  </si>
  <si>
    <t>寨沟村</t>
  </si>
  <si>
    <t>2024年洋县黄金峡镇韩庄村四组小型农田水利设施项目</t>
  </si>
  <si>
    <t>M7.5浆砌石单侧衬砌渠道长800m，φ500混凝土管过水涵洞3处10m长，φ1000混凝土管过水涵洞1处4米长。</t>
  </si>
  <si>
    <t>此项目属于公益性资产，该项目建设后资产属于村股份经济合作社资产。改善交通运输条件，方便群众生产发展并解决50亩基本农田的灌溉与排水问题，受益群众75户264人，其中已脱贫户24户83人，项目拟采取以工代赈方式开展，预计带动务工人数30人（其中脱贫户及监测户9人），发放劳务报酬（15%）7.65万元，人均务工增收2500元</t>
  </si>
  <si>
    <t>韩庄村</t>
  </si>
  <si>
    <t>2024年洋县金水镇楼房村龚家河堰道建设项目</t>
  </si>
  <si>
    <t>左右岸C20砼渠道共计1155米，土石方开挖330m，土石回填71.2m3，M7.5浆砌石98.2m3c20砼现浇197.2m3，模板制安693m²</t>
  </si>
  <si>
    <t>该项目属于公益性资产，产权归楼房村所有，建成后移交村集体进行管理维护。改善生产发展条件，解决50亩农田灌溉，受益群众20户72人，其中已脱贫户10户32人，项目拟采取以工代赈方式开展，预计带动务工人数12人（其中脱贫户及监测户3人），发放劳务报酬（15%）2.95万元，人均务工增收2400元</t>
  </si>
  <si>
    <t>楼房村</t>
  </si>
  <si>
    <t>2024年洋县茅坪镇东村八组厚朴产业灌溉渠道衬砌工程</t>
  </si>
  <si>
    <t>拆除八组原破损U40渠道，在八组新建混凝土矩形灌溉渠道1280米（混凝土矩形渠道净宽0.5米，净深0.6米）</t>
  </si>
  <si>
    <t>此项目属于公益性资产，产权归东村所有，建成后移交村集体进行管理维护。解决85亩农田灌溉难问题，受益农户24户104人其中脱贫户10户32人。</t>
  </si>
  <si>
    <t>2024年洋县茅坪镇洪溪村五组、六组有机水稻产业灌溉渠堰改造项目</t>
  </si>
  <si>
    <t>1、30U型渠1500米。2、60U型渠200米。3、拦河坝2座。4、铸铁钢管50米。5、Ф500过水涵洞五处，总长14米，Ф800过水涵洞一处，总长4米，</t>
  </si>
  <si>
    <t>此项目属于公益性资产，产权归洪溪村所有，建成后移交村集体进行管理维护。该项目建成有效保障本村42户120人，其中脱贫户17户57人，260余亩土地灌溉难问题，推进本村撂荒土地复耕</t>
  </si>
  <si>
    <t>2024年磨子桥镇三台村河道衬砌项目</t>
  </si>
  <si>
    <t>三台村沙河支流一、二组堤防浆砌石护坡5处总长465米，高2.0m；三台村沙河主河道堤防砌护共2处总长141米。</t>
  </si>
  <si>
    <t>项目属于公益性资产，建成后资产归三台村所有，可改善村1，2,3组生产生活条件，解决农田82亩灌溉问题，方便群众生产发展，受益群众95户326人，其中脱贫户和监测户43户113人。</t>
  </si>
  <si>
    <t>三台村</t>
  </si>
  <si>
    <t>洋县磨子桥镇罗坝村小型农田水利设施改造项目</t>
  </si>
  <si>
    <t>池塘混凝土加固52m³，改建卧管一座，清淤1300m³</t>
  </si>
  <si>
    <t>此项目属于公益性资产，产权归罗坝村所有，通过实施该项目提升农户生产生活条件，解决124亩农田灌溉问题，受益群众400户1306人，其中脱贫户100户474人</t>
  </si>
  <si>
    <t>2024年洋县戚氏街道太师坟村一、二、三组香橼种植产业灌溉渠道工程</t>
  </si>
  <si>
    <t>衬砌40U型渠道长700米；M7.5浆砌石挡墙长30米，规格：基础宽0.7米，高0.8米，墙身宽0.6米，高2.1米；混凝土浇筑渠长60米，规格：宽1米，高1米，墙身厚0.16米，混凝土垫层铺底0.2米。</t>
  </si>
  <si>
    <t>此项目属于公益性资产，产权属于戚氏街道太师坟村所有，建成后移交村集体进行管理维护。改善群众156亩农田生产灌溉条件，受益群众164户613人，其中已脱贫户29户85人。</t>
  </si>
  <si>
    <t>太师坟村</t>
  </si>
  <si>
    <t>2024年洋县桑溪镇李家庄村有机水稻产业灌溉池塘工程</t>
  </si>
  <si>
    <t>清淤5368立方米；池塘堤坝迎水坡浆砌石砌护80m²；清理及修建溢洪道长10米.</t>
  </si>
  <si>
    <t>此项目属于公益性资产，产权归李家庄村所有，建成后移交村集体进行管理维护。改善60亩水田灌溉条件，方便群众农业生产发展并提高灌溉条件，防止塘库溃坝，受益群众72户216人，其中已脱贫户23户69人，三类人群2户8人。</t>
  </si>
  <si>
    <t>李家庄村</t>
  </si>
  <si>
    <t>2024年谢村镇智果村一组黑谷产业园灌溉机井工程</t>
  </si>
  <si>
    <t>1、Ф500机井60米深，Ф80钢管70米长，潜水泵一台  2、电力线路100米长，配电箱一台    3、机房更换铁门一扇</t>
  </si>
  <si>
    <t>此项目属于公益性资产，产权属于智果村，建成后移交村集体进行管理维护，解决300亩黑谷产业园灌溉问题，受益群众156户358人，其中脱贫户12户36人，带动务工20人，其中脱贫户6人，人均增收500元。</t>
  </si>
  <si>
    <t>智果村</t>
  </si>
  <si>
    <t>洋县水利局</t>
  </si>
  <si>
    <t>2024年谢村镇夏家村150亩农田水毁渠修复项目</t>
  </si>
  <si>
    <t>浆砌片石渠道长580米，渠身高1.0米，基础高0.3米，共计389.76m³。</t>
  </si>
  <si>
    <t>此项目属于公益性资产，产权属于夏家村，解决150亩农田灌溉问题，受益群众320户980人，其中脱贫户56户162人。带动务工20人，其中脱贫户6人，人均增收500元。</t>
  </si>
  <si>
    <t>夏家村</t>
  </si>
  <si>
    <t>2024年溢水镇刘庄村农田水利工程项目</t>
  </si>
  <si>
    <t>修建拦河堰1座，长12米，高2米，底宽2.5米，顶宽1米。</t>
  </si>
  <si>
    <t>项目属于公益性资产，项目建成后产权归村集体所有，由村进行维护管理。改善生产发展条件，增加年产量，降低生产发展投入成本,解决群众发展产业所需灌溉问题，新增灌溉农田面积35亩；受益群众35户115人，其中脱贫户4户12人。项目拟采取以工代赈方式开展，预计带动务工人数3人（其中脱贫户及监测户1人），发放劳务报酬0.75万元，人均务工增收1000元。</t>
  </si>
  <si>
    <t>刘庄村</t>
  </si>
  <si>
    <t>2024年引酉灌区续建配套与节水改造东干渠一支渠改造项目</t>
  </si>
  <si>
    <t>衬砌改造1200m，新建渠系建筑物斗门3座</t>
  </si>
  <si>
    <t>项目属于公益性资产，建成后产权归引管局所有，渠道衬砌改造1880m、恢复及改善灌溉面积900亩、受益群众214户650人，其中脱贫户42户121人。</t>
  </si>
  <si>
    <t>二郎村、蔡河村</t>
  </si>
  <si>
    <t>洋县引酉工程灌溉管理局</t>
  </si>
  <si>
    <t>洋县峡口堰灌区渠道除险改线工程</t>
  </si>
  <si>
    <t>修复上、下游干渠渠道160米，输水隧洞内部混凝土衬砌600米.</t>
  </si>
  <si>
    <t>项目属于公益性资产，保障1300亩农田灌溉，受益群众350户1150人，其中脱贫户84户250人</t>
  </si>
  <si>
    <t>关帝镇
戚氏办</t>
  </si>
  <si>
    <t>关帝镇白刘村
戚氏办上赵村</t>
  </si>
  <si>
    <t>谢村镇柠檬产业园配套灌溉工程</t>
  </si>
  <si>
    <t>D40机井1眼，2000QJ10-297潜水泵及配电控制系统各1套，上水钢管及PE管道购安3300米，200m³蓄水池1座，0.4kv三相输电线路300m，园区配水管网PE管道3900米</t>
  </si>
  <si>
    <t>项目属于公益性资产，建成后产权归谢村镇所有，解决80亩柠檬产业园灌溉，受益群众15户30人，其中脱贫户2户8人。</t>
  </si>
  <si>
    <t>谢村镇
老庄村
前湾村
后湾村</t>
  </si>
  <si>
    <t>2024年洋县黄金峡镇杨庄村水稻产业灌溉项目</t>
  </si>
  <si>
    <t>修建混凝土渠道800米，加固900m²池塘一座。</t>
  </si>
  <si>
    <t>项目属于公益性资产，项目建设成后产权归杨庄村所有，由村进行维护管理。解决杨庄村八组水利设施不完善问题，灌溉面积为30亩，带动群众65户227人，其中受益脱贫户51户175人。项目拟采取以工代赈方式开展，预计带动务工人数12人（其中脱贫户及监测户5人），发放工资4.2万元，人均务工增收3500元</t>
  </si>
  <si>
    <t>杨庄村</t>
  </si>
  <si>
    <t>洋县黄金峡镇人民政府</t>
  </si>
  <si>
    <t>2024年磨子桥镇沙溪村八组老屋湾农田灌溉池塘加固项目</t>
  </si>
  <si>
    <t>池塘坝体坡脚浆砌加固94.5m³，坝体混凝土加固28.75m³，加固改建卧管一座，清淤900m³</t>
  </si>
  <si>
    <t>此项目属于公益性资产，项目建成后归沙溪村集体所有，解决村民生产生活条件，灌溉面积165亩，受益群众36户106人，其中脱贫户9户38人。</t>
  </si>
  <si>
    <t>沙溪村</t>
  </si>
  <si>
    <t>洋州办云阳村三产融合示范园配套灌溉机井工程</t>
  </si>
  <si>
    <t>新建产业园D40灌溉机井2口，井深70米，以及电力线路100米和配电控制设备2套。</t>
  </si>
  <si>
    <t>此项目属于公益性资产，产权属于洋州街道云阳村，建成后移交村集体进行管理维护，解决158户628人水压不足问题，200亩土地灌溉。每户增收200元受益群众158户628人，其中：脱贫户及三类人群9户31人</t>
  </si>
  <si>
    <t>洋州街道云阳村二组、五组</t>
  </si>
  <si>
    <t>2024年洋州办东联村菜花产业配套灌溉机井工程</t>
  </si>
  <si>
    <t>东联村10组抗旱灌溉机井1眼，井深60米，以及配套机电设备及线路</t>
  </si>
  <si>
    <t>此项目属于公益性资产，产权属于洋州街道东联村，建成后移交村集体进行管理维护，解决村民农业灌溉用水问题，30亩土地灌溉。受益群众55户190人，其中脱贫户及监测户10户32人</t>
  </si>
  <si>
    <t>东联村7组，10组</t>
  </si>
  <si>
    <t>2024年洋县溢水镇药树坝村四组椴木香菇产业园区防洪砌护项目</t>
  </si>
  <si>
    <t>浆砌石砌护防洪挡墙65.5米长，浆砌片石560m³</t>
  </si>
  <si>
    <t>项目属于公益性资产，产权归村集体所有，建成后移交村集体进行管理维护。改善生产发展条件，提高抗洪能力，降低生产发展投入成本,解决群众12亩椴木香菇产业园区防洪安全问题，受益群众42户119人，其中脱贫户27户80人，项目拟采取以工代赈方式开展，预计带动务工人数8人（其中脱贫户及监测户2人），发放劳务报酬4.25万元，人均务工增收4000元。</t>
  </si>
  <si>
    <t>2024年溢水镇西山村池塘维修加固项目</t>
  </si>
  <si>
    <t>池塘清淤1120立方米，M7.5片石浆砌护岸260立方米³，防渗漏土工布铺设260平方米，卧管1座，φ300混凝土管道铺设10米。</t>
  </si>
  <si>
    <t>项目属于公益性资产，产权归村集体所有，建成后移交村集体进行管理维护。改善生产发展条件，增加年产量，降低生产发展投入成本,解决群众发展产业所需灌溉问题，新增灌溉农田面积85亩；受益群众47户218人，其中已脱贫户17户96人，项目拟采取以工代赈方式开展，预计带动务工人数8人（其中脱贫户及监测户2人），发放劳务报酬3万元，人均务工增收2000元。</t>
  </si>
  <si>
    <t>龙王滩水库农田灌溉保障工程</t>
  </si>
  <si>
    <t>灌排渠道衬砌三处；跨渠道钢筋混凝土桥一座；完成土方开挖1500m³；土方回填1800m³；C30砼1050m³；M7.5浆砌石1400m³；钢筋制安60t。</t>
  </si>
  <si>
    <t>项目属于公益性资产，产权归洋县引管局所有，建成后移交引管局管理维护。受益群众480户1466人，其中已脱贫户36户118人，保障下游高原寺、老君、黄索、龙亭等村2000亩农田灌溉用水。项目拟采取以工代赈方式开展，预计带动务工人数50人（其中脱贫户及监测户4人），发放劳务报酬45万元，人均务工增收9000元。</t>
  </si>
  <si>
    <t>长岭村
方程村</t>
  </si>
  <si>
    <t>洋县水旱灾害防御中心</t>
  </si>
  <si>
    <t>洋县草溪河生态清洁小流域水果产业园治理工程</t>
  </si>
  <si>
    <t>治理果园水土流失面积900hm2。综合治理面积83.23hm2，其中：坡改梯3.23hm2；面源污染防治面积80hm2（布设太阳能杀虫灯60盏）；溪沟整治970m，引水渠道280m；灌溉池塘整治1口；农桥1座。生态修复面积816.77hm2，其中疏林补植3.23万株；封禁标牌2个。</t>
  </si>
  <si>
    <t>项目属于公益性资产，产业园水土保持治理，旨在治理水土流失，改善群众农业生产条件，促进水果农业产业发展，解决灌溉面积2000亩，其中受益人口750户2580人，脱贫户75户221人。</t>
  </si>
  <si>
    <t>柳山村、鞍山村</t>
  </si>
  <si>
    <t>洋县水土保持工作站</t>
  </si>
  <si>
    <t>2024年溢水镇药树坝村优质水稻生产区灌溉渠道衬砌项目</t>
  </si>
  <si>
    <t>新建混凝土矩形渠道（渠道净宽0.4米、净深0.6米）总长1358米，浆砌石护坡砌护长15米，总高4.5米（基础深1.5米）。</t>
  </si>
  <si>
    <t>项目属于公益性资产，产权归村集体所有，建成后移交村集体进行管理维护。改善158亩农田灌溉条件，增加年产量，降低生产发展投入成本,解决群众发展产业所需（灌溉/运输）问题，受益群众61户165人，其中已脱贫户38户104人，项目拟采取以工代赈方式开展，预计带动务工人数20人（其中脱贫户及监测户4人），发放劳务报酬7.2万元，人均务工增收6000元。</t>
  </si>
  <si>
    <t>2024年洋县金水镇站房村小型水利基础设施项目</t>
  </si>
  <si>
    <t>U30渠1100m，U40渠100m，新建三座拦水坝</t>
  </si>
  <si>
    <t>该项目属于公益性资产，产权归站房村所有，建成后移交村集体进行管理维护。改善生产发展条件，解决60亩农田灌溉，受益群众30户105人，其中已脱贫户15户48人，项目拟采取以工代赈方式开展，预计带动务工人数15人（其中脱贫户及监测户3人），发放劳务报酬（15%）4.5万元，人均务工增收3000元</t>
  </si>
  <si>
    <t>站房村</t>
  </si>
  <si>
    <t>2024年度溢水镇波溪村中药材种植基地配套项目</t>
  </si>
  <si>
    <t>新建2米高防护网1800米，新建防护挡墙141.89立方米，晾晒场硬化458.8平方米，水井一座2米深，井口1.5米；9立方米蓄水池一座。</t>
  </si>
  <si>
    <t>项目属于经营性资产，发展中药材种植产业，形成资产归村集体所有，通过承包给洋县万春养殖合作社承包经营，承包期5年，村集体预计年增收2万元，由村集体制定收益分配方案，实行差异化分配。其中40%用于发展壮大村集体经济，60%向集体经济组织成员分红，并重点倾斜脱贫户和监测对象。受益总人口83户277人，其中脱贫户70户244人，户均增收171元。受益方式：1、集体分红带动83户277人，其中脱贫户70户244人。2、入园务工人数5人，其中脱贫户及监测户2人，人均务工增收2000元。3、带动中药材种植户11户31人。</t>
  </si>
  <si>
    <t>支持壮大村集体经济，围栏建设、土地平整等支出</t>
  </si>
  <si>
    <t>2024年溢水镇现代化农业产业园配套防护工程项目</t>
  </si>
  <si>
    <t>40亩水果产业园区内：1、浆砌片石挡墙长43.5米，共计445.37立方米。2、1.5米高防护围墙长75米。3、破损场地修复硬化264平方米。</t>
  </si>
  <si>
    <t>项目属于公益性资产，产权归村集体所有，建成后移交给村集体指定专人进行管理维护。解决41亩产业园安全防护问题，受益群众55户162人，其中脱贫户22户64人，监测户2户8人。该项目拟采取以工代赈方式开展，预计带动务工人数10人（其中脱贫户及监测户2人），发放劳务报酬6.75万元，人均务工增收3000元。</t>
  </si>
  <si>
    <t>支持园区土方清理，面板修复、人工费、机械费等支出</t>
  </si>
  <si>
    <t>马畅镇倪家沟村中药种植园区基地附属设施建设项目</t>
  </si>
  <si>
    <t>整理园区土地24亩，硬化产业路共计580米，其中硬化宽度3.5米的长度120米，硬化宽度3米的长度460米,道路涵管2道。</t>
  </si>
  <si>
    <t>项目属于公益性资产，产权归倪家沟村所有，建成后移交给村集体进行管理维护。解决生产交通出行，方便群众发展产业运输，受益总人数1525人，其中脱贫户176户629人</t>
  </si>
  <si>
    <t>倪家沟村</t>
  </si>
  <si>
    <t>2024年洋县小额贷款贴息、互助资金协会借款占用费补助项目</t>
  </si>
  <si>
    <t>对4064户已脱贫户（含监测对象）小额产业贷款进行贴息，对1242户已脱贫户（含监测对象）互助资金协会借款占用费进行补助</t>
  </si>
  <si>
    <t>对4064户已脱贫户（含监测对象）产业发展小额贷款按照市场报价利率（LPR）进行贴息。户均增收500元。2.对1242户已脱贫户（含监测对象）产业发展互助资金协会借款占用费进行补助。户均增收500元。</t>
  </si>
  <si>
    <t>洋县龙亭镇、谢村镇、黄家营镇、黄安镇等18个镇街道办</t>
  </si>
  <si>
    <t>全县281个村</t>
  </si>
  <si>
    <t>支持脱贫户和监测对象小额信贷贴息补助</t>
  </si>
  <si>
    <t>2024年洋县大咸德调味品有限公司助农产品扩大生产规模贷款贴息项目</t>
  </si>
  <si>
    <t>在农行、信用社、长安银行等金融机构贷款2600万元，在戚氏镇、溢水镇、槐树关、谢村等镇，发展订单收购初级农产品。同时在公司加工厂房1200平方米，配置设施设备8套</t>
  </si>
  <si>
    <t>通过项目实施，在项目所在的镇办开展初级农产品订单收购，与农户签订订单合同。带动农户40户，其中脱贫户12户，户均增收1200元以上；同时在公司建设农产品加工厂房1200平方米，配置设施设备8套。</t>
  </si>
  <si>
    <t>戚氏村</t>
  </si>
  <si>
    <t>洋县乡村振兴局</t>
  </si>
  <si>
    <t>支持企业带动农户发展贷款贴息</t>
  </si>
  <si>
    <t>2024年洋县鸿源现代农业循环发展有限公司贷款贴息项目</t>
  </si>
  <si>
    <t>在洋县农村信用合作联社贷款400万元，洋县工商银行贷款300万元，用于在龙亭镇、金水镇建有机猕猴桃、软籽石榴种植基地2100亩和有机肥原料收购流动资金。</t>
  </si>
  <si>
    <t>通过项目实施，在龙亭镇、金水镇发展有机猕猴桃、软籽石榴种植基地2100亩，带动农户40户，其中脱贫户12户，户均增收2000元。</t>
  </si>
  <si>
    <t>2024年汉中市华瑞牡丹生物科技有限公司有机牡丹贷款贴息项目</t>
  </si>
  <si>
    <t>在长安银行等金融机构贷款6000万元，在洋县洋州街道办何家村、洋县纸坊街道办事处草坝村、韩家湾村种植油用牡丹10000亩，同时，在公司建有年产2400吨牡丹油、3000吨菜籽油、200吨小品种油生产线。</t>
  </si>
  <si>
    <t>通过项目实施，在项目区3个村发展有机牡丹种植基地10000亩，带动农户40户，其中脱贫户12户，户均增收2000元以上。</t>
  </si>
  <si>
    <t>洋县洋州街道办事处、洋县纸坊街道办事处</t>
  </si>
  <si>
    <t>处何家村、草坝村、韩家湾村</t>
  </si>
  <si>
    <t>2024年洋县康原农业公司订单水稻贷款贴息项目</t>
  </si>
  <si>
    <t>在工商银行等金融机构贷款1400万元，在龙亭镇杜村、龙亭村、安山村等5个村发展订单水稻1300亩，并进行订单回收。同时在公司建设有机食品储藏、处理车间800㎡。</t>
  </si>
  <si>
    <t>通过项目实施，在项目区5个村发展有机水稻种植基地1300亩，带动农户50户，其中脱贫户（监测户）15户，户均增收2000元；建设有机食品储藏、处理车间800㎡及配套设施</t>
  </si>
  <si>
    <t>杜村、安山村、平溪沟村、龙亭镇、黄索溪村</t>
  </si>
  <si>
    <t>2024年陕西庆瑞丰食药用菌科技有限公司天麻种植示范基地及深加工贷款贴息项目</t>
  </si>
  <si>
    <t>在洋县长安银行、洋县信用联社金融机构贷款750万元，在项目区建设天麻种植示范基地50亩；改建天麻深加工生产线，购置天麻深加工设备（清洗机、蒸煮机、切片机等。</t>
  </si>
  <si>
    <t>通过项目实施，在项目区建设天麻种植示范基地50亩；带动农户25户，其中脱贫户8户，户均增800元；改建天麻深加工生产线，购置天麻深加工设备（清洗机、蒸煮机、切片机等。</t>
  </si>
  <si>
    <t>2024年洋县盛丰商贸有限公司茶园基地种植和鲜茶叶收购资金贷款贴息项目</t>
  </si>
  <si>
    <t>分别在洋县邮政储蓄银行、农业银行、中国银行、工商银行贷款共716万元，用于茶树种植、茶叶采摘收购和基地流动资金使用</t>
  </si>
  <si>
    <t>通过项目实施，在华阳镇华阳街村、县坝发展茶叶种植，带动农户20户，其中脱贫户6户，户均增收1600元。</t>
  </si>
  <si>
    <t>2024年洋县树堂农业发展有限公司订单水稻收购贷款贴息项目</t>
  </si>
  <si>
    <t>在邮政储蓄银行、洋县信用联社贷款1300万元，在洋县马畅镇双庙村、安巷村发展有机水稻种植基地1426亩；在东湾村、东社村、留村、双庙村发展订单优质香稻种植3000亩并进行订单回收.</t>
  </si>
  <si>
    <t>通过项目实施，在项目区5个村建设有机基地和发展订单稻谷种植4426亩，带动农户40户，其中脱贫户12户，户均增收1000元；改、扩建公司大米生产线。</t>
  </si>
  <si>
    <t>安巷村、双庙村、东湾村、东社村、留村</t>
  </si>
  <si>
    <t>2024年洋县双亚周大黑有机食品有限公司订单水稻贷款贴息项目</t>
  </si>
  <si>
    <t>在洋县农村信用合作联社贷款1800万元，在洋州街道办事处平溪村、龙泉村、白鹤村发展订单水稻2000亩，并进行订单回收。同时在公司建设1200㎡的仓库；建设粮食烘干房300㎡，购置日烘干能力100吨的5HXG-32塔式谷物干燥机1台套。</t>
  </si>
  <si>
    <t>通过项目实施，在项目区3个村发展订单稻谷2000亩，带动农户50户，其中脱贫户（监测户）15户，户均增收2000元；建设1200㎡的仓库；建设粮食烘干房300㎡，购置日烘干能力100吨的5HXG-32塔式谷物干燥机1台套。</t>
  </si>
  <si>
    <t>平溪村、龙泉村、白鹤村</t>
  </si>
  <si>
    <t>2024年洋县英伦之恋有机农业发展有限公司订单水稻贷款贴息项目</t>
  </si>
  <si>
    <t>在长安银行金融机构贷款200万元，1、在槐树关镇、黄安镇发展订单水稻820亩，并进行订单回收。</t>
  </si>
  <si>
    <t>通过项目实施，在项目区发展有机水稻种植基地820亩，带动农户10户，其中脱贫户（监测户）3户，增加户均收入</t>
  </si>
  <si>
    <t>在槐树关镇</t>
  </si>
  <si>
    <t>二郎村、黄安镇黄安村</t>
  </si>
  <si>
    <t>2024年洋县永辉农业产业发展有限公司基地种植和稻谷订单收购资金贷款贴息项目</t>
  </si>
  <si>
    <t>在洋县农村信用合作联社贷款730万元，用于订单水稻收购和基地流动资金使用</t>
  </si>
  <si>
    <t>通过项目实施，在马畅镇、谢村镇发展订单稻谷，带动农户30户，其中脱贫户9户，户均增收1200元。</t>
  </si>
  <si>
    <t>留村</t>
  </si>
  <si>
    <t>2024年陕西洋县志建药业科技有限公司贷款贴息项目</t>
  </si>
  <si>
    <t>在洋县农村信用合作联社营业部贷款2000万元，收购中药材原料；购买生产设备</t>
  </si>
  <si>
    <t>通过项目实施可带动当地农民种植中药材，实行统一选品、统一指导、统一收割‘统一回收原料，预期户均增收5000元。</t>
  </si>
  <si>
    <t>2024年洋县银珠农业发展有限公司订单水稻贷款贴息项目</t>
  </si>
  <si>
    <t>在洋县农村信用联社金融机构贷款600万元，在洋县谢村镇杜村、龙亭村、安山村等5个村发展订单水稻1000亩，并进行订单回收。同时在公司建设有机稻米稻壳回收和除尘车间300平方米。</t>
  </si>
  <si>
    <t>通过项目实施，在项目区5个村发展订单稻谷1000亩，带动农户15户，其中脱贫户5户，户均增收500元；建设有机稻米稻壳回收和除尘车间300平方米及相关配套设备。</t>
  </si>
  <si>
    <t>杜村、龙亭村、安山村、平溪沟村、黄索溪村</t>
  </si>
  <si>
    <t>2024年洋县各镇（街道）脱贫劳动力（含监测对象）省外务工一次性交通补助项目</t>
  </si>
  <si>
    <t>对洋县各镇（街道）17200名脱贫劳动力（含监测对象）省外务工交通费进行补助，每人每年补助500元。</t>
  </si>
  <si>
    <t>补助17200名脱贫劳动力（含监测对象）交通费人均增收500元/年</t>
  </si>
  <si>
    <t>洋县18个镇（街道办）</t>
  </si>
  <si>
    <t>280个村（社区）</t>
  </si>
  <si>
    <t>2024年洋县黄安镇石家湾村黑谷良种繁育基地产业园配套基础设施道路硬化项目</t>
  </si>
  <si>
    <t>对100亩黑谷良种繁育基地道路硬化水泥路面长804.46m、宽3.5m、厚0.18米；c20混凝土压顶187.23m³；</t>
  </si>
  <si>
    <t>项目属于公益性资产，建成后产权归石家湾村所有。通过改善交通条件，方便群众生产生活出行，降低农产品运输成本，受益总人口85户260人，其中脱贫户13户36人，监测对象2户6人</t>
  </si>
  <si>
    <t>石家湾村</t>
  </si>
  <si>
    <t>2024年洋县黄金峡镇中沟村三组中药材产业道路硬化项目</t>
  </si>
  <si>
    <t>挡墙：30.7m³；钢筋混凝土圆管涵φ400，6处；水泥路面长1109.8米，宽：3.0米。</t>
  </si>
  <si>
    <t>此项目属于公益性资产，该项目建设后资产属于村股份经济合作社资产，并由村股份经济合作社进行管护。改善交通运输条件，方便群众生产发展并降低农产品运输成本，受益群众55户202人，其中已脱贫户21户77人，项目拟采取以工代赈方式开展，预计带动务工人数35人（其中脱贫户及监测户9人），发放劳务报酬（15%）10.5万元，人均务工增收3500元</t>
  </si>
  <si>
    <t>中沟村</t>
  </si>
  <si>
    <t>2024年洋县黄金峡镇商坪村食用菌产业道路建设项目</t>
  </si>
  <si>
    <t>挡墙：160.62m³；钢筋混凝土圆管涵φ300，2处；钢筋混凝土圆管涵φ500，3处，水泥路面长1003.98米，宽：3.5米</t>
  </si>
  <si>
    <t>此项目属于公益性资产，该项目建设后资产属于村股份经济合作社资产。改善交通运输条件，方便群众生产发展并降低农产品运输成本，受益群众86户300人，其中已脱贫户24户84人，项目拟采取以工代赈方式开展，预计带动务工人数28人（其中脱贫户及监测户13人），发放劳务报酬（15%）9.9万元，人均务工增收3500元</t>
  </si>
  <si>
    <t>商坪村</t>
  </si>
  <si>
    <t>2024年洋县茅坪镇洪溪村二组黄羊养殖、山茱萸种植产业园区道路硬化项目</t>
  </si>
  <si>
    <t>1、新建硬化水泥路面长1150米，宽3.0米，面积3450㎡。 2、新建挡墙砌护二处，58m³  3、新建Ф500涵洞五处，总长20米。 新建Ф800涵洞1处，总长6米。</t>
  </si>
  <si>
    <t>此项目属于公益性资产，产权归洪溪村所有，建成后移交给村集体进行管理维护。项目建成后使产业园能更好地发展壮大，使周边200余亩山地有可持续发展的空间，带动本村3户脱贫人口发展养殖产业，户均增收2000余元，受益群众51户172人，其中脱贫户26户89人、监测户1户1人</t>
  </si>
  <si>
    <t>2024年洋县磨子桥镇白何村二组农田-魁星楼田间产业园道路硬化</t>
  </si>
  <si>
    <t>新建水泥砼道路长1161m,宽3m,共3483㎡;安装Ф400mm圆管涵4处,共16m,安装Ф300mm圆管涵4处,共16m,安装Ф110PE管道450m,砌筑M7.5浆砌石挡墙50m³</t>
  </si>
  <si>
    <t>该项目属于公益性资产，建成后归白何村集体所有，带动低收入家庭增加收入，解决二组生产生活不便问题，受益群众80户283人，其中脱贫户16户68人。</t>
  </si>
  <si>
    <t>2024年洋县关帝镇安丰村水毁道路修复项目</t>
  </si>
  <si>
    <t>开挖及硬化七八组产业园水泥道路长705米，宽度3米，厚度18公分，挖土方1219方，挖石方812方，回填及碾压1017方。浆砌石边沟27方，浆砌石护坡314.85m³，500涵管8米</t>
  </si>
  <si>
    <t>此项目属于公益性资产，产权归安丰村所有，建成后移交给村集体进行管理维护。解决出行不便问题，提高农户产业发展效率，解决95户，298人出行问题，其中脱贫户26户95人，实现人均增收300元，受益方式：劳务用工受益6户13人其中脱贫户3户7人</t>
  </si>
  <si>
    <t>关帝镇安丰村</t>
  </si>
  <si>
    <t>2024年度洋县槐树关镇周湾村下湾-周小灵-西沟道路硬化项目</t>
  </si>
  <si>
    <t>下湾-周小灵-西沟水泥道路挡墙砌护199.66m³，道路硬化1048.9m，宽3.5m，厚18cm</t>
  </si>
  <si>
    <t>项目属于公益性资产，产权归周湾村集体所有，由村集体管理维护。项目建成后方便群众出行，降低农产品运输成本。受益群众456人，其中脱贫户及监测户103人。</t>
  </si>
  <si>
    <t>周湾村</t>
  </si>
  <si>
    <t>2024年度洋县磨子桥镇金土村3、4、5组烤烟产业园道路建设</t>
  </si>
  <si>
    <t>新建水泥砼道路长1408m,宽3.5m,共4928㎡;安装Ф400mm圆管涵2处,共14m,跌水井一座</t>
  </si>
  <si>
    <t>该项目属于公益性资产，项目建成后归金土村所有，通过实施该项目改善生产条件，促进农民增产增收，受益群众96户305人，其中脱贫户35户140人。</t>
  </si>
  <si>
    <t>金土村</t>
  </si>
  <si>
    <t>2024年洋县戚氏街道下赵村六组绿豆槽到旦沟高粱产业园道路建设项目</t>
  </si>
  <si>
    <t>硬化水泥道路长550米，宽3.5米，厚0.18米；硬化道路长496米，宽3米，厚0.18米。</t>
  </si>
  <si>
    <t>此项目属于公益性资产，产权属于下赵村所有，建成后移交给村集体进行管理维护。改善交通运输条件，方便群众生产发展并降低农产品运输成本，受益群众55户175人，其中已脱贫户7户24人。</t>
  </si>
  <si>
    <t>2024年洋县槐树关镇闫山村养牛场道路项目</t>
  </si>
  <si>
    <t>挡墙砌护1006.39m³，水泥道路扩宽1.0米219㎡</t>
  </si>
  <si>
    <t>项目属于公益性资产，建成后产权归闫山村集体所有，方便后期养牛量增加，规模增大，使加工出售饲料及牛运输进、出栏道路不受影响。受益群众共计812，其中脱贫户及三类人群受益355人。</t>
  </si>
  <si>
    <t>闫山村</t>
  </si>
  <si>
    <t>2024年黄家营镇黄家营村王鲁沟组李子产业园道路水毁修复项目</t>
  </si>
  <si>
    <t>新建钢筋混凝土挡墙113立方米，浆砌石挡墙42立方米，水泥道路硬化156平方米</t>
  </si>
  <si>
    <t>此项目属于公益性资产，产权属于村集体所有，建成后移交给村集体进行管理维护。改善交通运输条件，方便群众生产发展并降低农产品运输成本，受益群众135户427人，其中脱贫户36户118人</t>
  </si>
  <si>
    <t>2024年洋县金水镇张坪村香橼产业园道路硬化项目</t>
  </si>
  <si>
    <t>水泥道路硬化3500㎡</t>
  </si>
  <si>
    <t>该项目属于公益性资产，产权归张坪村所有，建成后移交给村集体进行管理维护。改善交通运输条件，方便群众生产发展并降低农产品运输成本，受益群众82户295人，其中已脱贫户35户98人，项目拟采取以工代赈方式开展，预计带动务工人数15人（其中脱贫户及监测户3人），发放劳务报酬（15%）6.75万元，人均务工增收4500元</t>
  </si>
  <si>
    <t>张坪村</t>
  </si>
  <si>
    <t>金水镇张坪村</t>
  </si>
  <si>
    <t>2024年龙亭镇杨家湾村4组猕猴桃产业园道路硬化项目</t>
  </si>
  <si>
    <t>杨家湾村硬化猕猴桃产业园水泥道路长420米，宽3米，厚0.18米</t>
  </si>
  <si>
    <t>项目属公益性资产，建成后资产归杨家湾村所有，交由杨家湾村进行管理维护。可改善交通运输条件，方便群众生产发展并降低农产品运输成本，受益群众97户365人，其中已脱贫户8户21人，三类人群1户4人。项目拟采取以工代赈方式开展，预计带动务工人数10人（其中脱贫户及监测户3人），发放工资（15%）2.25万元，人均务工增收2250元.</t>
  </si>
  <si>
    <t>杨家湾村</t>
  </si>
  <si>
    <t>2024年洋县桑溪镇桑溪沟村发展养猪产业路硬化项目</t>
  </si>
  <si>
    <t>桑溪沟村六组王远波生态养殖产业配套基础实施水泥道路硬化长480米、宽3.5米.厚18厘米。4处共计16米长涵管。</t>
  </si>
  <si>
    <t>此项目属于公益性资产，产权属桑溪沟村所有，建成后移交给村集体进行管理维护。改善交通运输条件，方便群众生产发展并降低农产品运输成本，受益群众24户87人，其中已脱贫户17户52人，监测户2户9人.</t>
  </si>
  <si>
    <t>桑溪沟村</t>
  </si>
  <si>
    <t>2024年洋县洋州街道平溪村产业园道路硬化项目</t>
  </si>
  <si>
    <t>硬化水泥道路1140M*3.5M*0.18M，砖砌排水渠174米，排污双壁波纹管87米，排水渠修复66米</t>
  </si>
  <si>
    <t>此项目属于公益性资产，项目建成后产权归平溪村所有，由村进行维护管理。产业园硬化道路1140米，改善群众生产生活条件。受益群众298户1043人，其中脱贫户及监测户26户68人。</t>
  </si>
  <si>
    <t>平溪村</t>
  </si>
  <si>
    <t>2024年溢水镇上溢水村黑谷产业园区道路建设项目</t>
  </si>
  <si>
    <t>硬化水泥道路3228平方米，厚0.18米；φ300Ⅱ级钢筋混凝土管节28米</t>
  </si>
  <si>
    <t>项目属于公益性资产，产权归村集体所有，建成后移交给村集体进行管理维护。改善生产发展条件，增加年产量，降低生产发展投入成本,解决群众发展产业所需运输问题，受益群众122户321人，其中脱贫户6户14人，监测对象4户9人；项目拟采取以工代赈方式开展，预计带动务工人数12人，其中脱贫户及监测户2人，发放劳务报酬8.25万元，人均务工增收3000元。</t>
  </si>
  <si>
    <t>2024年洋县金水镇金水村产业园道路硬化项目</t>
  </si>
  <si>
    <t>硬化水泥道路5662.5㎡</t>
  </si>
  <si>
    <t>该项目属于公益性资产，产权归金水村所有，建成后移交给村集体进行管理维护。改善交通运输条件，保障群众出行安全，受益群众51户178人，其中已脱贫户38户135人。项目拟采取以工代赈方式开展，预计带动务工人数15人（其中脱贫户及监测户5人），发放劳务报酬（15%）9.45万元，人均务工增收6300元.</t>
  </si>
  <si>
    <t>金水村</t>
  </si>
  <si>
    <t>金水镇金水村</t>
  </si>
  <si>
    <t>2024年洋县黄家营镇寨沟村蒿岭组道路硬化</t>
  </si>
  <si>
    <t>蒿岭组水泥道路硬化2232平方米</t>
  </si>
  <si>
    <t>此项目属于公益性资产，产权属于村集体所有，建成后移交村集体进行管理维护。改善农户出行困难问题，方便群众生产出行，受益群众79户278人的出行，其中脱贫户23户67人</t>
  </si>
  <si>
    <t>纸坊街道草坝村、文同村2024年有机产业园区道路破损修复项目</t>
  </si>
  <si>
    <t>修复改造水泥道路 2950㎡，浆砌石260立方米，U40灌溉渠道230米</t>
  </si>
  <si>
    <t>此项目属于公益性资产，产权归草坝村、文同村所有，建成后移交给村集体进行管理维护。改善交通运输条件，改善发展生产条件，，受益群众575户1648人，其中已脱贫户6户14人，监测户2户4人。</t>
  </si>
  <si>
    <t>草坝村、文同村</t>
  </si>
  <si>
    <t>草坝村</t>
  </si>
  <si>
    <t>2024年洋县关帝镇马坪村四组产业园道路项目</t>
  </si>
  <si>
    <t>修复开挖及硬化水泥道路长1000米、宽3米、厚0.18米</t>
  </si>
  <si>
    <t>此项目属于公益性资产，产权属于马坪村，建成后移交给村集体进行管理维护，建成后受益76户282人，脱贫户18户59人生产生活出行困难及全村产业发展增收，预计户均年增收650元</t>
  </si>
  <si>
    <t>马坪村</t>
  </si>
  <si>
    <t>2024年桑溪镇桑溪沟村、夭庄村通组路硬化项目</t>
  </si>
  <si>
    <t>硬化水泥道路长3.5公里，宽3米，厚度0.18米</t>
  </si>
  <si>
    <t>2024年1月—2024年12月</t>
  </si>
  <si>
    <t>此项目属于公益性资产，产权属于桑溪镇桑溪沟村，建成后移交村集体进行管理维护，解决99户411人出行问题，其中脱贫户及监测户88户256人。</t>
  </si>
  <si>
    <t>交通局</t>
  </si>
  <si>
    <t>2024年槐树关镇洛川村二组、八组、十五组、五组联网路硬化工程</t>
  </si>
  <si>
    <t>洛川村二组、八组、十五组、五组联网路硬化，二组硬化水泥道路563米，宽3.0米、厚0.18米，八组硬化水泥道路884米，宽3.0米，厚0.18米，五组硬化水泥道路854米，宽3.0米，厚0.18米，十五组硬化水泥道路长473米，宽3.5米，厚0.18米等</t>
  </si>
  <si>
    <t>项目属于公益性资产，项目建成后产权归洛川村所有，由村集体进行维护管理。该项目改善生产生活条件，降低生产发展交通运输成本，解决产业发展村民致富问题。受益群众 171户588 人，其中脱贫户及监测户203人。</t>
  </si>
  <si>
    <t>2024年洋县纸坊办道路修复治理项目</t>
  </si>
  <si>
    <t>对纸坊办辖区农村道路进行修复治理，共修复治理水泥道路11046平方米</t>
  </si>
  <si>
    <t>2023年8月—2023年12月</t>
  </si>
  <si>
    <t>此项目属于公益性资产，产权属于纸坊办相关村所有，建成后移交村集体进行管理维护，解决1010户3125人出行问题，其中脱贫户及监测户118户412人。</t>
  </si>
  <si>
    <t>2024年洋县龙亭镇道路修复治理项目</t>
  </si>
  <si>
    <t>对龙亭镇辖区农村道路进行修复治理，共修复治理水泥道路6940平方米</t>
  </si>
  <si>
    <t>此项目属于公益性资产，产权属于龙亭镇相关村所有，建成后移交村集体进行管理维护，解决1243户4857人出行问题，其中脱贫户及监测户124户415人。</t>
  </si>
  <si>
    <t>龙亭镇镇</t>
  </si>
  <si>
    <t>2024年洋县桑溪镇杏树岭村三组道路硬化项目</t>
  </si>
  <si>
    <t>水泥道路硬化740米，宽3.5米，厚18厘米；4根涵管共计36米（DN600长18米，DN800长8米）；挡墙砌护长10米，高2米。</t>
  </si>
  <si>
    <t>此项目属于公益性资产,产权归杏树岭村所有建成后移交村集体进行管理维护.改善交通运输条件,方便群众生产发展并降低农产品运输成本,受益群众46户142人,其中已脱贫户14户43人,预计带动务工人数11人(其中脱贫户6人)人均务工增收1000元.</t>
  </si>
  <si>
    <t>杏树岭村</t>
  </si>
  <si>
    <t>2024年洋县茅坪镇朝阳村林麝养殖产业道路拓宽硬化项目</t>
  </si>
  <si>
    <t>十至十二组产业道路拓宽硬化，水泥道路长2800米，宽1米，厚0.18米</t>
  </si>
  <si>
    <t>此项目属于公益性资产，产权归朝阳村所有，建成后移交村集体进行管理维护。方便全村227户1017人出行及产业的运输销售，其中脱贫户105户315人，监测户7户22人。项目拟采取以工代赈方式开展，预计带动务工人数10人（其中脱贫户及监测户5人），预计发放劳务报酬（15%）5.25万元，人均务工增收5250元</t>
  </si>
  <si>
    <t>2024年磨子桥镇三台村元胡产业园道路硬化项目</t>
  </si>
  <si>
    <t>新建砼水泥道路长844m,宽3m,共2532㎡;安装Ф300mm圆管涵2处,共8m;安装Ф500mm圆管涵2处,共8m</t>
  </si>
  <si>
    <t>此项目属于公益性资产，项目建成后，产权归三台村所有，带动村元胡产业园发展，受益群众130户，459人，其中脱贫户43户164人</t>
  </si>
  <si>
    <t>2024年洋县戚氏街道魏家庙村二组、三组产业路硬化项目</t>
  </si>
  <si>
    <t>硬化水泥道路长605米，宽3米，厚0.18米；浆砌片石挡墙长10米，顶宽0.5米，底宽0.8米，高1.4米。</t>
  </si>
  <si>
    <t>此项目属于公益性资产，产权属于戚氏街道魏家庙村所有，建成后移交村集体进行管理维护，提升农业生产运输条件，降低农产品运输成本。受益群众93户320人，其中脱贫户6户18人。</t>
  </si>
  <si>
    <t>魏家庙村</t>
  </si>
  <si>
    <t>2024年洋县黄安镇界牌村石林沟组黑谷产业园配套基础设施道路硬化项目</t>
  </si>
  <si>
    <t>水泥道路硬化长620米、宽度3.5米，厚度0.18米。60米路基下挖，挖方80立方；埋设φ300钢筋混凝土圆管3处16米。</t>
  </si>
  <si>
    <t>项目属于公益性资产，建成后产权归界牌村所有。通过改善交通条件，方便群众生产生活出行，降低农产品运输成本，受益总人口64户212人，其中脱贫户14户48人</t>
  </si>
  <si>
    <t>界牌村</t>
  </si>
  <si>
    <t>2024年龙亭镇柳山村七至八组饮水安全巩固提升项目</t>
  </si>
  <si>
    <t>柳山村修复蓄水池1个，修复水塔1个及部分管道。</t>
  </si>
  <si>
    <t>2024.1-2024.12</t>
  </si>
  <si>
    <t>项目属于公益性资产，项目建成后产权归属柳山村村集体所有，交由柳山村进行管理维护。通过该项目的实施，解决了两个小组群众202户671人，人居饮水问题，提升群众满意度，其中脱贫户110户388人、监测对象5户15人。</t>
  </si>
  <si>
    <t>2024年洋县华阳镇汉坝村二、五、九组饮水安全巩固提升项目</t>
  </si>
  <si>
    <t>汉坝村二、五、九组铺设2寸自来水管网1500米；建蓄水池盖板一个：长3米，宽2米，厚0.06米</t>
  </si>
  <si>
    <t>2024年1月-12月</t>
  </si>
  <si>
    <t>项目属于公益性资产，项目建成后产权归汉坝村所有，由村进行维护管理。通过供水巩固提升改善73户176人安全饮水，其中已脱贫户22户66人。</t>
  </si>
  <si>
    <t>汉坝村</t>
  </si>
  <si>
    <t>2024年洋县龙亭镇杜村村13组饮水安全巩固提升工程</t>
  </si>
  <si>
    <t>新建蓄水池1座，更换管网1.63km，配套机电设备1套。</t>
  </si>
  <si>
    <t>2024.3-2024.9</t>
  </si>
  <si>
    <t>项目属于公益性资产，产权归杜村村集体所有，建成后移交村集体进行管理维护，解决45户158人饮水问题，提升群众满意度。</t>
  </si>
  <si>
    <t>2024年洋县茅坪镇朝阳村饮水安全巩固提升工程</t>
  </si>
  <si>
    <t>朝阳村五、十、十一、十二、十三组更换饮水管道3550米，建集水池3处</t>
  </si>
  <si>
    <t>此项目属于公益性资产，产权归朝阳村所有，建成后移交村集体进行管理维护。改善10个组人畜饮水条件，保证群众饮水质量，受益群众226户832人，其中已脱贫户128户384人，监测对象8户25人</t>
  </si>
  <si>
    <t>洋县农村饮水工程建设指挥部办公室</t>
  </si>
  <si>
    <t>纸坊街道王庄村2024年饮水安全工程</t>
  </si>
  <si>
    <t>建水源池一个，埋设主管道1335m，一至五组各组支管道1000m。</t>
  </si>
  <si>
    <t>2024.1月-12月</t>
  </si>
  <si>
    <t>该项目属于公益性资产，改善人畜饮水条件，解决因季节性缺水问题，受益群众244户614人，其中已脱贫户41户91人，预计带动务工人数15人（其中脱贫户及监测户6人），发放工资2.万元，人均务工增收600元</t>
  </si>
  <si>
    <t>纸坊街道办</t>
  </si>
  <si>
    <t>王庄村</t>
  </si>
  <si>
    <t>2024年度洋县槐树关镇供水巩固提升工程</t>
  </si>
  <si>
    <t>1：马沟村：水井1座/蓄水池（10m3）一座/管道PE复合给水管φ50，600米/PVC32管道100米/电箱1个2：周湾村水井1座/蓄水池（40m3）一座/PE复合给水管Φ50，1500米/PVCφ32管道600米/PVCφ20管道1000米3：苏王村：PE复合给水管φ63管道380米4：月蔡村PE复合给水管φ50,200米/PVC管道φ32，890米/蓄水池（10m3）一个</t>
  </si>
  <si>
    <t>此项目属于公益性资产，产权归村集体所有，建成后移交村集体进行管理维护。改善群众饮水安全质量，解决195户691人饮水问题，其中脱贫户25人</t>
  </si>
  <si>
    <t>周湾村、月蔡村、马沟村、苏王村</t>
  </si>
  <si>
    <t>2024年度洋县金水镇供水巩固提升工程</t>
  </si>
  <si>
    <t>新建大口井3座，9m²泵房2座，新建5m³蓄水池1座，新建拦水堰1座，铺设管道5790m，安装机电设备1套，0.4kv输电线路0.05km，购安次氯酸钠发生器1台，购安5m³/h净化设备1套</t>
  </si>
  <si>
    <t>此项目属于公益性资产，产权归属金水村、酉水村所有，建成后移交村集体进行管理维护。项目建成后可改善饮水条件，巩固提升解决群众人畜饮水问题，解决90户265人饮水问题，其中脱贫户31户92人</t>
  </si>
  <si>
    <t>金水村、酉水村</t>
  </si>
  <si>
    <t>2024年度洋县金水镇张庄、大地等村供水巩固提升工程</t>
  </si>
  <si>
    <t>新建水源池1座，新建蓄水池2座，铺设φ20-φ50PE管道4000m，入户71户</t>
  </si>
  <si>
    <t>此项目属于公益性资产，产权归属金水村、酉水村所有，建成后移交村集体进行管理维护。项目建成后可改善饮水条件，巩固提升解决群众人畜饮水问题，受益150户435人饮水问题，其中脱贫户51户152人</t>
  </si>
  <si>
    <t>张庄村、周家台村、大地村</t>
  </si>
  <si>
    <t>2024年洋县谢村镇谢村集镇水质提升工程</t>
  </si>
  <si>
    <t>安装50t/h软水处理器1台，管理房70m²</t>
  </si>
  <si>
    <t>项目属于公益性资产，产权归村集体所有，建成后移交村集体进行管理维护，改善群众饮水安全质量，受益群众2785户9516人，其中脱贫户136户476人</t>
  </si>
  <si>
    <t>2024年华阳镇华阳集镇供水巩固提升工程</t>
  </si>
  <si>
    <t>铺设DN140管道1.58km</t>
  </si>
  <si>
    <t>项目属于公益性资产，产权归村集体所有，建成后移交村集体进行管理维护，改善群众饮水安全质量，受益群众1325户7800人，其中脱贫户393户1161人</t>
  </si>
  <si>
    <t>2024年关帝镇李家店村移民点饮水安全巩固提升项目</t>
  </si>
  <si>
    <t>高2.5米、直径2.5米蓄水池和宽1.2米、长2.53格净化池及围栏，50管1500米、1寸管1500米，4分管1000自来水水管</t>
  </si>
  <si>
    <t>项目属于公益性资产，产权归李家店村所有，建成后移交村集体进行管理维护。解决52户193人，其中脱贫户32户100人饮水安全。</t>
  </si>
  <si>
    <t>2024年洋县戚氏街道石羊村1-6组供水巩固提升工程</t>
  </si>
  <si>
    <t>新建蓄水池1座，更换管网8.5km，更换水泵3台，配套消毒设备3套。</t>
  </si>
  <si>
    <t>项目属于公益性资产，产权归村集体所有，建成后移交村集体进行管理维护解决334户1110人饮水问题</t>
  </si>
  <si>
    <t>戚氏街道办</t>
  </si>
  <si>
    <t>2024年洋县马畅镇野猪沟村饮水安全巩固提升工程</t>
  </si>
  <si>
    <t>野猪沟村1、6组116户380人供水管网改造</t>
  </si>
  <si>
    <t>项目属公益性资产，产权归野猪沟村所有，建成后移交村集体进行管理维护，解决群众饮水问题，保障饮水安全。直接收益116户380人，其中脱贫户及监测户114人。</t>
  </si>
  <si>
    <t>黄金峡镇供水巩固提升工程</t>
  </si>
  <si>
    <t>杨庄村：改造蓄水池1座，铺设管道400米；韩庄村：新建圆形直径3米高3米蓄水池一座，铺设管网800米；北沟村：新建蓄水池2座，铺设管道5800米；中沟村：新建蓄水池3座，水源池3座，铺设管道3600米。</t>
  </si>
  <si>
    <t>此项目属于公益性资产。改善周边群众的饮水条件，全面提升人民群众满意度、幸福感，受益群众217户734人，其中脱贫户87户304人。项目拟采取以工代赈方式开展，预计带动务工人数35人（其中脱贫户及监测户10人），发放劳务报酬（15%）7.35万元，人均务工增收2100元</t>
  </si>
  <si>
    <t>杨庄村、韩庄村、北沟村、中沟村</t>
  </si>
  <si>
    <t>黄金峡镇渭门村供水巩固提升工程</t>
  </si>
  <si>
    <t>水源池3座，蓄水池3座，管网铺设9700米</t>
  </si>
  <si>
    <t>此项目属于公益性资产。改善周边群众的饮水条件，全面提升人民群众满意度、幸福感，受益群众180户630人，其中脱贫户9户33人。项目拟采取以工代赈方式开展，预计带动务工人数25人（其中脱贫户及监测户10人），发放劳务报酬（15%）4.5万元，人均务工增收1800元</t>
  </si>
  <si>
    <t>渭门村</t>
  </si>
  <si>
    <t>2024年洋县谢村镇夏家村供水巩固提升工程</t>
  </si>
  <si>
    <t>水源大口井1眼，水质净化、消毒设备1台，水厂一座，安装D20-50PE管道3.8m</t>
  </si>
  <si>
    <t>项目属于公益性资产，产权归夏家村所有，改善群众饮水安全质量，受益群众85户273人，其中脱贫户25户82人</t>
  </si>
  <si>
    <t>2024年洋县磨子桥镇洛家村人口居住地环境整治项目</t>
  </si>
  <si>
    <t>在洛家村垃圾清理20方，路面拓宽200平方米，栽植基本绿化树木660株。</t>
  </si>
  <si>
    <t>此项目属于公益性资产，产权归洛家村所有，方便村内230户840人的道路出行，改变脏乱差的现象，改善村容村貌，受益脱贫户86户302人。</t>
  </si>
  <si>
    <t>洛家村</t>
  </si>
  <si>
    <t>2024年洋县磨子桥镇张家坝村人口居住地环境整治项目</t>
  </si>
  <si>
    <t>在张家坝村垃圾清理40方，路面拓宽300平方米，栽植基本绿化树木800株。</t>
  </si>
  <si>
    <t>此项目属于公益性资产，产权归张家坝村所有，方便村内280户920人的道路出行，改变脏乱差的现象，改善村容村貌，受益脱贫户104户353人。</t>
  </si>
  <si>
    <t>2024年洋县磨子桥镇小江村人口居住地环境整治项目</t>
  </si>
  <si>
    <t>在小江村垃圾清理40方，路面拓宽300平方米，栽植基本绿化树木800株。</t>
  </si>
  <si>
    <t>此项目属于公益性资产，产权归小江村所有，方便全村580户2030人的道路出行，改变脏乱差的现象，改善村容村貌，受益脱贫户131户443人。</t>
  </si>
  <si>
    <t>小江村</t>
  </si>
  <si>
    <t>2024年龙亭镇人口居住地环境整治项目</t>
  </si>
  <si>
    <t>在龙亭镇龙亭村、杜村村、三合村、杨家湾村、镇江村巷道硬化160平方米，垃圾治理62方，栽植基本绿化树木1200平方米等。</t>
  </si>
  <si>
    <t>此项目属于公益性资产，产权属龙亭村、杜村村、三合村、杨家湾村、镇江村村集体所有。建成后移交村集体进行管理维护。提升人居环境，提高群众居住幸福感及群众满意度；受益群众459户1125人，其中受益脱贫户89户275人</t>
  </si>
  <si>
    <t>龙亭村、杜村、三合村、杨家湾村</t>
  </si>
  <si>
    <t>2024年洋县戚氏街道竹园村人口居住地环境整治项目</t>
  </si>
  <si>
    <t>在竹园村硬化巷道420平方米，硬化道路宽3米，长150米，50*50矩形渠105米，栽种绿植110平米。</t>
  </si>
  <si>
    <t>此项目属于公益性资产，产权属于戚氏街道竹园村所有，建成后移交村集体进行管理维护。改善人居环境，提升群众生活居住幸福感，提升群众满意度，受益群众970户3042人。其中受益脱贫户47户39人。</t>
  </si>
  <si>
    <t>竹园村</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</si>
</sst>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8">
    <font>
      <sz val="11"/>
      <color theme="1"/>
      <name val="宋体"/>
      <charset val="134"/>
      <scheme val="minor"/>
    </font>
    <font>
      <sz val="9"/>
      <name val="宋体"/>
      <charset val="134"/>
    </font>
    <font>
      <sz val="11"/>
      <color rgb="FFFF0000"/>
      <name val="宋体"/>
      <charset val="134"/>
      <scheme val="minor"/>
    </font>
    <font>
      <sz val="9"/>
      <name val="黑体"/>
      <charset val="134"/>
    </font>
    <font>
      <sz val="8"/>
      <name val="宋体"/>
      <charset val="134"/>
    </font>
    <font>
      <sz val="18"/>
      <name val="方正小标宋简体"/>
      <charset val="134"/>
    </font>
    <font>
      <b/>
      <sz val="10"/>
      <name val="仿宋_GB2312"/>
      <charset val="134"/>
    </font>
    <font>
      <b/>
      <sz val="10"/>
      <name val="宋体"/>
      <charset val="134"/>
    </font>
    <font>
      <b/>
      <sz val="9"/>
      <name val="宋体"/>
      <charset val="134"/>
    </font>
    <font>
      <b/>
      <sz val="9"/>
      <name val="仿宋"/>
      <charset val="134"/>
    </font>
    <font>
      <b/>
      <sz val="8"/>
      <name val="宋体"/>
      <charset val="134"/>
    </font>
    <font>
      <b/>
      <sz val="9"/>
      <name val="仿宋_GB2312"/>
      <charset val="134"/>
    </font>
    <font>
      <sz val="9"/>
      <name val="仿宋_GB2312"/>
      <charset val="134"/>
    </font>
    <font>
      <sz val="9"/>
      <name val="仿宋"/>
      <charset val="134"/>
    </font>
    <font>
      <sz val="10"/>
      <name val="仿宋_GB2312"/>
      <charset val="134"/>
    </font>
    <font>
      <sz val="10"/>
      <name val="宋体"/>
      <charset val="134"/>
    </font>
    <font>
      <sz val="8"/>
      <name val="黑体"/>
      <charset val="134"/>
    </font>
    <font>
      <sz val="1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11"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3" borderId="14" applyNumberFormat="0" applyAlignment="0" applyProtection="0">
      <alignment vertical="center"/>
    </xf>
    <xf numFmtId="0" fontId="27" fillId="4" borderId="15" applyNumberFormat="0" applyAlignment="0" applyProtection="0">
      <alignment vertical="center"/>
    </xf>
    <xf numFmtId="0" fontId="28" fillId="4" borderId="14" applyNumberFormat="0" applyAlignment="0" applyProtection="0">
      <alignment vertical="center"/>
    </xf>
    <xf numFmtId="0" fontId="29" fillId="5" borderId="16" applyNumberFormat="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alignment vertical="center"/>
    </xf>
    <xf numFmtId="0" fontId="37" fillId="0" borderId="0">
      <alignment vertical="center"/>
    </xf>
    <xf numFmtId="0" fontId="0" fillId="0" borderId="0">
      <alignment vertical="center"/>
    </xf>
    <xf numFmtId="0" fontId="37" fillId="0" borderId="0">
      <alignment vertical="center"/>
    </xf>
    <xf numFmtId="0" fontId="0" fillId="0" borderId="0">
      <alignment vertical="center"/>
    </xf>
  </cellStyleXfs>
  <cellXfs count="80">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wrapText="1"/>
    </xf>
    <xf numFmtId="176" fontId="2" fillId="0" borderId="0" xfId="0" applyNumberFormat="1" applyFont="1" applyFill="1">
      <alignment vertical="center"/>
    </xf>
    <xf numFmtId="176" fontId="0" fillId="0" borderId="0" xfId="0" applyNumberFormat="1" applyFill="1">
      <alignment vertical="center"/>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4" fillId="0" borderId="0"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49" fontId="11"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49" fontId="12" fillId="0" borderId="2" xfId="0" applyNumberFormat="1" applyFont="1" applyFill="1" applyBorder="1" applyAlignment="1">
      <alignment horizontal="left" vertical="center" wrapText="1"/>
    </xf>
    <xf numFmtId="0" fontId="1"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176" fontId="1" fillId="0" borderId="5"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 fillId="0" borderId="5"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xf>
    <xf numFmtId="176" fontId="1" fillId="0" borderId="0" xfId="0" applyNumberFormat="1" applyFont="1" applyFill="1" applyBorder="1" applyAlignment="1">
      <alignment horizont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13"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1" fillId="0" borderId="8" xfId="0" applyNumberFormat="1" applyFont="1" applyFill="1" applyBorder="1" applyAlignment="1">
      <alignment horizontal="center"/>
    </xf>
    <xf numFmtId="0" fontId="1" fillId="0" borderId="8" xfId="0" applyFont="1" applyFill="1" applyBorder="1" applyAlignment="1">
      <alignment horizontal="center"/>
    </xf>
    <xf numFmtId="0" fontId="1" fillId="0" borderId="8" xfId="0" applyFont="1" applyFill="1" applyBorder="1" applyAlignment="1">
      <alignment horizontal="center" vertical="center"/>
    </xf>
    <xf numFmtId="0" fontId="3" fillId="0" borderId="1" xfId="49"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3" xfId="49" applyNumberFormat="1" applyFont="1" applyFill="1" applyBorder="1" applyAlignment="1">
      <alignment horizontal="center" vertical="center" wrapText="1"/>
    </xf>
    <xf numFmtId="176" fontId="3" fillId="0" borderId="2" xfId="0" applyNumberFormat="1" applyFont="1" applyFill="1" applyBorder="1" applyAlignment="1" applyProtection="1">
      <alignment horizontal="center" vertical="center" wrapText="1"/>
    </xf>
    <xf numFmtId="0" fontId="3" fillId="0" borderId="4" xfId="49"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76" fontId="8" fillId="0" borderId="2" xfId="0" applyNumberFormat="1" applyFont="1" applyFill="1" applyBorder="1" applyAlignment="1">
      <alignment horizontal="center" vertical="center" wrapText="1"/>
    </xf>
    <xf numFmtId="0" fontId="1" fillId="0" borderId="4" xfId="49"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3" fillId="0" borderId="0" xfId="0" applyFont="1" applyFill="1" applyBorder="1" applyAlignment="1">
      <alignment horizontal="left" vertical="center"/>
    </xf>
    <xf numFmtId="177" fontId="7"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15"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10 2 2" xfId="50"/>
    <cellStyle name="常规 11 2 2" xfId="51"/>
    <cellStyle name="常规 10 2 2 2" xfId="52"/>
    <cellStyle name="常规 2" xfId="53"/>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66040</xdr:colOff>
      <xdr:row>0</xdr:row>
      <xdr:rowOff>248920</xdr:rowOff>
    </xdr:to>
    <xdr:pic>
      <xdr:nvPicPr>
        <xdr:cNvPr id="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6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6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6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6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6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6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6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6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6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6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7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7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7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7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7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7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7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7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7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7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8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8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8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8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8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8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8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8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8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8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9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9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9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9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9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9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9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9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9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9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0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0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0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0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0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0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0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0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0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0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1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1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1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1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1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1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1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1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1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1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2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2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2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2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2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2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2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2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2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2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3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3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3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3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3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3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3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3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3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3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4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4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4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4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4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4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4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4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4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4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5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5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5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5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5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5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5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5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5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5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6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6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6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6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6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6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6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6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6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6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7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7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7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7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7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7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7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7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7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7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8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8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8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18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18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18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18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18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8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8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9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9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9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9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9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19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19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19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19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19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0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0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0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0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0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0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0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0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0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0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1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1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1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1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1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1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1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1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1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1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2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2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2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2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2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2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2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2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2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2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3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3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3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3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3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3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3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3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3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3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4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4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4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4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4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4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4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4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4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4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5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5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5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5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5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5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5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5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5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5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6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6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6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6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6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6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6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6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6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6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7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7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7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7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7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7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7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7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7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7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8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8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28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28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8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8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8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8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8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8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9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29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29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29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29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29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9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29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29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29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0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0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0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0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0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0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0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0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0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0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1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1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1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1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1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1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1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1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1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1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2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2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2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2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2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2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2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2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2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2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3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3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3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3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3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3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3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3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3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3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4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4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4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4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4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4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4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4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4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4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5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5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5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5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5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5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5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5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5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5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6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6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6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6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6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6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6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6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6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6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7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7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7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7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7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7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7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7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7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7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8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8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8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8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8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8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8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38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38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38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39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39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9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9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9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39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39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39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39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39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0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0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0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0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0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0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0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0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0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0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1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1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1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1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1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1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1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1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1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1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2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2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2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2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2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2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2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2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2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2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3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3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3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3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3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3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3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3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3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3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4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4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4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4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4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4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4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4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4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4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5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5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5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5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5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5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5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5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5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5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6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6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6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6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6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6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6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6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6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6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7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7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7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7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7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7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7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7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7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7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8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8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8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48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48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48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48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48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8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8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9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9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9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9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94"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495"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496"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497"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498"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499"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0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0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0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0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0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0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06"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07"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08"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09"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10"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11"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1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1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1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1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1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1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18"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19"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20"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21"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22"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23"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2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2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2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2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2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2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30"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31"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32"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33"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34"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35"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3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3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3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3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4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4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42"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43"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44"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45"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46"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47"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48"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49"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50"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51"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52"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53"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54"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55"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56"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57"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58"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59"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60"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61"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62"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63"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64"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65"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66" name="Picture 1" descr="clip_image3376"/>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240030</xdr:rowOff>
    </xdr:to>
    <xdr:pic>
      <xdr:nvPicPr>
        <xdr:cNvPr id="567" name="Picture 2" descr="clip_image3377"/>
        <xdr:cNvPicPr>
          <a:picLocks noChangeAspect="1"/>
        </xdr:cNvPicPr>
      </xdr:nvPicPr>
      <xdr:blipFill>
        <a:blip r:embed="rId1"/>
        <a:stretch>
          <a:fillRect/>
        </a:stretch>
      </xdr:blipFill>
      <xdr:spPr>
        <a:xfrm>
          <a:off x="0" y="0"/>
          <a:ext cx="7112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240030</xdr:rowOff>
    </xdr:to>
    <xdr:pic>
      <xdr:nvPicPr>
        <xdr:cNvPr id="568" name="Picture 3" descr="clip_image3378"/>
        <xdr:cNvPicPr>
          <a:picLocks noChangeAspect="1"/>
        </xdr:cNvPicPr>
      </xdr:nvPicPr>
      <xdr:blipFill>
        <a:blip r:embed="rId1"/>
        <a:stretch>
          <a:fillRect/>
        </a:stretch>
      </xdr:blipFill>
      <xdr:spPr>
        <a:xfrm>
          <a:off x="0" y="0"/>
          <a:ext cx="66040" cy="24003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240030</xdr:rowOff>
    </xdr:to>
    <xdr:pic>
      <xdr:nvPicPr>
        <xdr:cNvPr id="569" name="Picture 4" descr="clip_image3379"/>
        <xdr:cNvPicPr>
          <a:picLocks noChangeAspect="1"/>
        </xdr:cNvPicPr>
      </xdr:nvPicPr>
      <xdr:blipFill>
        <a:blip r:embed="rId1"/>
        <a:stretch>
          <a:fillRect/>
        </a:stretch>
      </xdr:blipFill>
      <xdr:spPr>
        <a:xfrm>
          <a:off x="0" y="0"/>
          <a:ext cx="69215" cy="24003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240030</xdr:rowOff>
    </xdr:to>
    <xdr:pic>
      <xdr:nvPicPr>
        <xdr:cNvPr id="570" name="Picture 5" descr="clip_image3380"/>
        <xdr:cNvPicPr>
          <a:picLocks noChangeAspect="1"/>
        </xdr:cNvPicPr>
      </xdr:nvPicPr>
      <xdr:blipFill>
        <a:blip r:embed="rId1"/>
        <a:stretch>
          <a:fillRect/>
        </a:stretch>
      </xdr:blipFill>
      <xdr:spPr>
        <a:xfrm>
          <a:off x="0" y="0"/>
          <a:ext cx="64135" cy="24003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240030</xdr:rowOff>
    </xdr:to>
    <xdr:pic>
      <xdr:nvPicPr>
        <xdr:cNvPr id="571" name="Picture 6" descr="clip_image3381"/>
        <xdr:cNvPicPr>
          <a:picLocks noChangeAspect="1"/>
        </xdr:cNvPicPr>
      </xdr:nvPicPr>
      <xdr:blipFill>
        <a:blip r:embed="rId1"/>
        <a:stretch>
          <a:fillRect/>
        </a:stretch>
      </xdr:blipFill>
      <xdr:spPr>
        <a:xfrm>
          <a:off x="0" y="0"/>
          <a:ext cx="69850" cy="24003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72" name="Picture 1" descr="clip_image3376"/>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248920</xdr:rowOff>
    </xdr:to>
    <xdr:pic>
      <xdr:nvPicPr>
        <xdr:cNvPr id="573" name="Picture 2" descr="clip_image3377"/>
        <xdr:cNvPicPr>
          <a:picLocks noChangeAspect="1"/>
        </xdr:cNvPicPr>
      </xdr:nvPicPr>
      <xdr:blipFill>
        <a:blip r:embed="rId1"/>
        <a:stretch>
          <a:fillRect/>
        </a:stretch>
      </xdr:blipFill>
      <xdr:spPr>
        <a:xfrm>
          <a:off x="0" y="0"/>
          <a:ext cx="7112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248920</xdr:rowOff>
    </xdr:to>
    <xdr:pic>
      <xdr:nvPicPr>
        <xdr:cNvPr id="574" name="Picture 3" descr="clip_image3378"/>
        <xdr:cNvPicPr>
          <a:picLocks noChangeAspect="1"/>
        </xdr:cNvPicPr>
      </xdr:nvPicPr>
      <xdr:blipFill>
        <a:blip r:embed="rId1"/>
        <a:stretch>
          <a:fillRect/>
        </a:stretch>
      </xdr:blipFill>
      <xdr:spPr>
        <a:xfrm>
          <a:off x="0" y="0"/>
          <a:ext cx="66040" cy="24892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248920</xdr:rowOff>
    </xdr:to>
    <xdr:pic>
      <xdr:nvPicPr>
        <xdr:cNvPr id="575" name="Picture 4" descr="clip_image3379"/>
        <xdr:cNvPicPr>
          <a:picLocks noChangeAspect="1"/>
        </xdr:cNvPicPr>
      </xdr:nvPicPr>
      <xdr:blipFill>
        <a:blip r:embed="rId1"/>
        <a:stretch>
          <a:fillRect/>
        </a:stretch>
      </xdr:blipFill>
      <xdr:spPr>
        <a:xfrm>
          <a:off x="0" y="0"/>
          <a:ext cx="69215" cy="24892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248920</xdr:rowOff>
    </xdr:to>
    <xdr:pic>
      <xdr:nvPicPr>
        <xdr:cNvPr id="576" name="Picture 5" descr="clip_image3380"/>
        <xdr:cNvPicPr>
          <a:picLocks noChangeAspect="1"/>
        </xdr:cNvPicPr>
      </xdr:nvPicPr>
      <xdr:blipFill>
        <a:blip r:embed="rId1"/>
        <a:stretch>
          <a:fillRect/>
        </a:stretch>
      </xdr:blipFill>
      <xdr:spPr>
        <a:xfrm>
          <a:off x="0" y="0"/>
          <a:ext cx="64135" cy="24892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248920</xdr:rowOff>
    </xdr:to>
    <xdr:pic>
      <xdr:nvPicPr>
        <xdr:cNvPr id="577" name="Picture 6" descr="clip_image3381"/>
        <xdr:cNvPicPr>
          <a:picLocks noChangeAspect="1"/>
        </xdr:cNvPicPr>
      </xdr:nvPicPr>
      <xdr:blipFill>
        <a:blip r:embed="rId1"/>
        <a:stretch>
          <a:fillRect/>
        </a:stretch>
      </xdr:blipFill>
      <xdr:spPr>
        <a:xfrm>
          <a:off x="0" y="0"/>
          <a:ext cx="69850" cy="24892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57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57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58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58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58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58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58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58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58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58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58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58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59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59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59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59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59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59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59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59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59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59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0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0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0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0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0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0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0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0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0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0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1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1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1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1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1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1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1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1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1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1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2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2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2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2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2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2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2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2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2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2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3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3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3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3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3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3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3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3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3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3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4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4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4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4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4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4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4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4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4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4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5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5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5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5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5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5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5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5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5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5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6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6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6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6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6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6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6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6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6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6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7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7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7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7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7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7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7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7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7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7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8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8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8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8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8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8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8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68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68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68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69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69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9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9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9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69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69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69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69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69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0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0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0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0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0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0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0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0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0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0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1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1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1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1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1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1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1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1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1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1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2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2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2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2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2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2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2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2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2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2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3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3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3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3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3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3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3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3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3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3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4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4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4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4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4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4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4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4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4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4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5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5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5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5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5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5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5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5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5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5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6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6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6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6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6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6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6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6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6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6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7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7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7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7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7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7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7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7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7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7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8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8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8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78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78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78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78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78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8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8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9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9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9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9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9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79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79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79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79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79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0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0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0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0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0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0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0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0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0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0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1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1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1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1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1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1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1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1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1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1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2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2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2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2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2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2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2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2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2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2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3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3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3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3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3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3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3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3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3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3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4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4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4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4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4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4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4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4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4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4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5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5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5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5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5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5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5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5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5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5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6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6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6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6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6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6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6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6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6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6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7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7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7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7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7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7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7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7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7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7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8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8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88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88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8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8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8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8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8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8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9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89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89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89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89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89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9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89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89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89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0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0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0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0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0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0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0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0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0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0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1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1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1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1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1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1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1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1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1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1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2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2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2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2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2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2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2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2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2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2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3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3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3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3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3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3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3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3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3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3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4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4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4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4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4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4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4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4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4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4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5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5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5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5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5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5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5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5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5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5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6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6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6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6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6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6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6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6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6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6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7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7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7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7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7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7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7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7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7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7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8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8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8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8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8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8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8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98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98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98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99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99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9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9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9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99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99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99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99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99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0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0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0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0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0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0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0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0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0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0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1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1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1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1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1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1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1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1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1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1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2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2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2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2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2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2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2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2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2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2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3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3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3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3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3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3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3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3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3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3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4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4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4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4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4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4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4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4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4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4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5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5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5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5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5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5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5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5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5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5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6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6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6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6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6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6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6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6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6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6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7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7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7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7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7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7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7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7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7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7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8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8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8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08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08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08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08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08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8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8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9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9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9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9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9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09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09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09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09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09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0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0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0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0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0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0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0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0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0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0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1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1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1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1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1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1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1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1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1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1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2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2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2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2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2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2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2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2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2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2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3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3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3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3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3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3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3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3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3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3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4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4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4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4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4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4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4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4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4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4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5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5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5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5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5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5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5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5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5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5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6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6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6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6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6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6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6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6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6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6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7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7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7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7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7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7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7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7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7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7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8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8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18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18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8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8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8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8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8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8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9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19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19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19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19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19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9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19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19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19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0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0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0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0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0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0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0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0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0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0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1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1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1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1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1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1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1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1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1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1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2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2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2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2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2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2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2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2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2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2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3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3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3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3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3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3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3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3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3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3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4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4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4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4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4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4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4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4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4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4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5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5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5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5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5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5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5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5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5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5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6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6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6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6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6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6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6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6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6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6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7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7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7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7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7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7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7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7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7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7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8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8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8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8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8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8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8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28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28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28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29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29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9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9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9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29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29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29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29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29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0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0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0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0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0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0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0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0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0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0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1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1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1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1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1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1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1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1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1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1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2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2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2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2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2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2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2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2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2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2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3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3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3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3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3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3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3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3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3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3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4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4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4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4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4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4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4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4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4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4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5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5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5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5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5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5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5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5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5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5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6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6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6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6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6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6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6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6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6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6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7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7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7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7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7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7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7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7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7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7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8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8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8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38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38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38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38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38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8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8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9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9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9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9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9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39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39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39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39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39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0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0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0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0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0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0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0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0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0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0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1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1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1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1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1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1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1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1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1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1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2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2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2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2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2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2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2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2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2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2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3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3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3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3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3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3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3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3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3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3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4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4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4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4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4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4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4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4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4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4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5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5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5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5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5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5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5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5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5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5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6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6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6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6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6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6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6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6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6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6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7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7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7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7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7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7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7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7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7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7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8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8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48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48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8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8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8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8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8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8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9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49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49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49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49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49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9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49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49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49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0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0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0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0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0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0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0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0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0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0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1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1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1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1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1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1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1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1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1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1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2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2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2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2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2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2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2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2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2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2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3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3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3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3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3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3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3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3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3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3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4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4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4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4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4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4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4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4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4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4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5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5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5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5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5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5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5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5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5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5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6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6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6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6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6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6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6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6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6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6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7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7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7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7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7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7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7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7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7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7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8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8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8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8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8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8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8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58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58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58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59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59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9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9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9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59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59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59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59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59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0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0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0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0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0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0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0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0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0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0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1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1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1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1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1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1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1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1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1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1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2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2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2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2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2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2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2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2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2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2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3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3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3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3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3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3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3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3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3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3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4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4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4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4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4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4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46"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47"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48"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49"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50"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51"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5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5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5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5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5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5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58"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59"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60"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61"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62"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63"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6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6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6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6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6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6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70"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71"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72"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73"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74"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75"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7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7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7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7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8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8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82"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683"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684"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685"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686"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687"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8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8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9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9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9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9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94"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695"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696"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697"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698"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699"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00"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701"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02"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703"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704"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705"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06"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707"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08"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709"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710"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711"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712"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713"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714"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715"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716"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717"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718" name="Picture 1" descr="clip_image3376"/>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241300</xdr:rowOff>
    </xdr:to>
    <xdr:pic>
      <xdr:nvPicPr>
        <xdr:cNvPr id="1719" name="Picture 2" descr="clip_image3377"/>
        <xdr:cNvPicPr>
          <a:picLocks noChangeAspect="1"/>
        </xdr:cNvPicPr>
      </xdr:nvPicPr>
      <xdr:blipFill>
        <a:blip r:embed="rId1"/>
        <a:stretch>
          <a:fillRect/>
        </a:stretch>
      </xdr:blipFill>
      <xdr:spPr>
        <a:xfrm>
          <a:off x="0" y="0"/>
          <a:ext cx="7112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241300</xdr:rowOff>
    </xdr:to>
    <xdr:pic>
      <xdr:nvPicPr>
        <xdr:cNvPr id="1720" name="Picture 3" descr="clip_image3378"/>
        <xdr:cNvPicPr>
          <a:picLocks noChangeAspect="1"/>
        </xdr:cNvPicPr>
      </xdr:nvPicPr>
      <xdr:blipFill>
        <a:blip r:embed="rId1"/>
        <a:stretch>
          <a:fillRect/>
        </a:stretch>
      </xdr:blipFill>
      <xdr:spPr>
        <a:xfrm>
          <a:off x="0" y="0"/>
          <a:ext cx="66040" cy="24130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241300</xdr:rowOff>
    </xdr:to>
    <xdr:pic>
      <xdr:nvPicPr>
        <xdr:cNvPr id="1721" name="Picture 4" descr="clip_image3379"/>
        <xdr:cNvPicPr>
          <a:picLocks noChangeAspect="1"/>
        </xdr:cNvPicPr>
      </xdr:nvPicPr>
      <xdr:blipFill>
        <a:blip r:embed="rId1"/>
        <a:stretch>
          <a:fillRect/>
        </a:stretch>
      </xdr:blipFill>
      <xdr:spPr>
        <a:xfrm>
          <a:off x="0" y="0"/>
          <a:ext cx="69215" cy="24130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241300</xdr:rowOff>
    </xdr:to>
    <xdr:pic>
      <xdr:nvPicPr>
        <xdr:cNvPr id="1722" name="Picture 5" descr="clip_image3380"/>
        <xdr:cNvPicPr>
          <a:picLocks noChangeAspect="1"/>
        </xdr:cNvPicPr>
      </xdr:nvPicPr>
      <xdr:blipFill>
        <a:blip r:embed="rId1"/>
        <a:stretch>
          <a:fillRect/>
        </a:stretch>
      </xdr:blipFill>
      <xdr:spPr>
        <a:xfrm>
          <a:off x="0" y="0"/>
          <a:ext cx="64135" cy="24130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241300</xdr:rowOff>
    </xdr:to>
    <xdr:pic>
      <xdr:nvPicPr>
        <xdr:cNvPr id="1723" name="Picture 6" descr="clip_image3381"/>
        <xdr:cNvPicPr>
          <a:picLocks noChangeAspect="1"/>
        </xdr:cNvPicPr>
      </xdr:nvPicPr>
      <xdr:blipFill>
        <a:blip r:embed="rId1"/>
        <a:stretch>
          <a:fillRect/>
        </a:stretch>
      </xdr:blipFill>
      <xdr:spPr>
        <a:xfrm>
          <a:off x="0" y="0"/>
          <a:ext cx="69850" cy="24130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24" name="Picture 1" descr="clip_image3376"/>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71120</xdr:colOff>
      <xdr:row>0</xdr:row>
      <xdr:rowOff>250190</xdr:rowOff>
    </xdr:to>
    <xdr:pic>
      <xdr:nvPicPr>
        <xdr:cNvPr id="1725" name="Picture 2" descr="clip_image3377"/>
        <xdr:cNvPicPr>
          <a:picLocks noChangeAspect="1"/>
        </xdr:cNvPicPr>
      </xdr:nvPicPr>
      <xdr:blipFill>
        <a:blip r:embed="rId1"/>
        <a:stretch>
          <a:fillRect/>
        </a:stretch>
      </xdr:blipFill>
      <xdr:spPr>
        <a:xfrm>
          <a:off x="0" y="0"/>
          <a:ext cx="71120" cy="250190"/>
        </a:xfrm>
        <a:prstGeom prst="rect">
          <a:avLst/>
        </a:prstGeom>
        <a:noFill/>
        <a:ln w="9525">
          <a:noFill/>
        </a:ln>
      </xdr:spPr>
    </xdr:pic>
    <xdr:clientData/>
  </xdr:twoCellAnchor>
  <xdr:twoCellAnchor editAs="oneCell">
    <xdr:from>
      <xdr:col>0</xdr:col>
      <xdr:colOff>0</xdr:colOff>
      <xdr:row>0</xdr:row>
      <xdr:rowOff>0</xdr:rowOff>
    </xdr:from>
    <xdr:to>
      <xdr:col>0</xdr:col>
      <xdr:colOff>66040</xdr:colOff>
      <xdr:row>0</xdr:row>
      <xdr:rowOff>250190</xdr:rowOff>
    </xdr:to>
    <xdr:pic>
      <xdr:nvPicPr>
        <xdr:cNvPr id="1726" name="Picture 3" descr="clip_image3378"/>
        <xdr:cNvPicPr>
          <a:picLocks noChangeAspect="1"/>
        </xdr:cNvPicPr>
      </xdr:nvPicPr>
      <xdr:blipFill>
        <a:blip r:embed="rId1"/>
        <a:stretch>
          <a:fillRect/>
        </a:stretch>
      </xdr:blipFill>
      <xdr:spPr>
        <a:xfrm>
          <a:off x="0" y="0"/>
          <a:ext cx="66040" cy="250190"/>
        </a:xfrm>
        <a:prstGeom prst="rect">
          <a:avLst/>
        </a:prstGeom>
        <a:noFill/>
        <a:ln w="9525">
          <a:noFill/>
        </a:ln>
      </xdr:spPr>
    </xdr:pic>
    <xdr:clientData/>
  </xdr:twoCellAnchor>
  <xdr:twoCellAnchor editAs="oneCell">
    <xdr:from>
      <xdr:col>0</xdr:col>
      <xdr:colOff>0</xdr:colOff>
      <xdr:row>0</xdr:row>
      <xdr:rowOff>0</xdr:rowOff>
    </xdr:from>
    <xdr:to>
      <xdr:col>0</xdr:col>
      <xdr:colOff>69215</xdr:colOff>
      <xdr:row>0</xdr:row>
      <xdr:rowOff>250190</xdr:rowOff>
    </xdr:to>
    <xdr:pic>
      <xdr:nvPicPr>
        <xdr:cNvPr id="1727" name="Picture 4" descr="clip_image3379"/>
        <xdr:cNvPicPr>
          <a:picLocks noChangeAspect="1"/>
        </xdr:cNvPicPr>
      </xdr:nvPicPr>
      <xdr:blipFill>
        <a:blip r:embed="rId1"/>
        <a:stretch>
          <a:fillRect/>
        </a:stretch>
      </xdr:blipFill>
      <xdr:spPr>
        <a:xfrm>
          <a:off x="0" y="0"/>
          <a:ext cx="69215" cy="250190"/>
        </a:xfrm>
        <a:prstGeom prst="rect">
          <a:avLst/>
        </a:prstGeom>
        <a:noFill/>
        <a:ln w="9525">
          <a:noFill/>
        </a:ln>
      </xdr:spPr>
    </xdr:pic>
    <xdr:clientData/>
  </xdr:twoCellAnchor>
  <xdr:twoCellAnchor editAs="oneCell">
    <xdr:from>
      <xdr:col>0</xdr:col>
      <xdr:colOff>0</xdr:colOff>
      <xdr:row>0</xdr:row>
      <xdr:rowOff>0</xdr:rowOff>
    </xdr:from>
    <xdr:to>
      <xdr:col>0</xdr:col>
      <xdr:colOff>64135</xdr:colOff>
      <xdr:row>0</xdr:row>
      <xdr:rowOff>250190</xdr:rowOff>
    </xdr:to>
    <xdr:pic>
      <xdr:nvPicPr>
        <xdr:cNvPr id="1728" name="Picture 5" descr="clip_image3380"/>
        <xdr:cNvPicPr>
          <a:picLocks noChangeAspect="1"/>
        </xdr:cNvPicPr>
      </xdr:nvPicPr>
      <xdr:blipFill>
        <a:blip r:embed="rId1"/>
        <a:stretch>
          <a:fillRect/>
        </a:stretch>
      </xdr:blipFill>
      <xdr:spPr>
        <a:xfrm>
          <a:off x="0" y="0"/>
          <a:ext cx="64135" cy="250190"/>
        </a:xfrm>
        <a:prstGeom prst="rect">
          <a:avLst/>
        </a:prstGeom>
        <a:noFill/>
        <a:ln w="9525">
          <a:noFill/>
        </a:ln>
      </xdr:spPr>
    </xdr:pic>
    <xdr:clientData/>
  </xdr:twoCellAnchor>
  <xdr:twoCellAnchor editAs="oneCell">
    <xdr:from>
      <xdr:col>0</xdr:col>
      <xdr:colOff>0</xdr:colOff>
      <xdr:row>0</xdr:row>
      <xdr:rowOff>0</xdr:rowOff>
    </xdr:from>
    <xdr:to>
      <xdr:col>0</xdr:col>
      <xdr:colOff>69850</xdr:colOff>
      <xdr:row>0</xdr:row>
      <xdr:rowOff>250190</xdr:rowOff>
    </xdr:to>
    <xdr:pic>
      <xdr:nvPicPr>
        <xdr:cNvPr id="1729" name="Picture 6" descr="clip_image3381"/>
        <xdr:cNvPicPr>
          <a:picLocks noChangeAspect="1"/>
        </xdr:cNvPicPr>
      </xdr:nvPicPr>
      <xdr:blipFill>
        <a:blip r:embed="rId1"/>
        <a:stretch>
          <a:fillRect/>
        </a:stretch>
      </xdr:blipFill>
      <xdr:spPr>
        <a:xfrm>
          <a:off x="0" y="0"/>
          <a:ext cx="69850" cy="25019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3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3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3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3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73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73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3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3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3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3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4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4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4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4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4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4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4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4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4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4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5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5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75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75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5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5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5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5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75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75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6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6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6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6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6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6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6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6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6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6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7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7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7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7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7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7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77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77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7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7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8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8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78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78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8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8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8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8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8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8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9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79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79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79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79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79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9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79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79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79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0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0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0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0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0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0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0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0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0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0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1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1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1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1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1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1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1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1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1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1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2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2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2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2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2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2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2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2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2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2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3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3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3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3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3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3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3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3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3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3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4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4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4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4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4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4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4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4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4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4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5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5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5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5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5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5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5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5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5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5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6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6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6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6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6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6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6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6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6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6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7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7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7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7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7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7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7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7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7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7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8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8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8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8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8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8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8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88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88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88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89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89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9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9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9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89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89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89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89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89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0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0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0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0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0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0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0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0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0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0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1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1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1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1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1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1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1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1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1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1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2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2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2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2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2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2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2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2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2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2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3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3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3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3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3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3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3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3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3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3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4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4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4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4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4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4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4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4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4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4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5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5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5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5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5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5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5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5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5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5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6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6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6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6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6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6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6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6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6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6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7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7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7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7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7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7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7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7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7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7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8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8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8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198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198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198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198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198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8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8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9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9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9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9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9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199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199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199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199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199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0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0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0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0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0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0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0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0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0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0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1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1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1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1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1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1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1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1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1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1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2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2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2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2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2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2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2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2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2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2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3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3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3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3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3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3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3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3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3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3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4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4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4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4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4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4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4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4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4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4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5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5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5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5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5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5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5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5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5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5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6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6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6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6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6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6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6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6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6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6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7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7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7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7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7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7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7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7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7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7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8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8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08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08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8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8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8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8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8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8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9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09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09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09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09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09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9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09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09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09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0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0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0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0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0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0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0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0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0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0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1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1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1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1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1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1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1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1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1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1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2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2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2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2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2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2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2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2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2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2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3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3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3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3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3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3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3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3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3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3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4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4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4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4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4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4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4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4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4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4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5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5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5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5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5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5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5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5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5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5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6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6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6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6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6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6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6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6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6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6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7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7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7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7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7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7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7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7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7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7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8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8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8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8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8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8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8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18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18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18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19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19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9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9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9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19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19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19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19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19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0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0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0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0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0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0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0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0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0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0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1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1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1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1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1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1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1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1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1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1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2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2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22"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23"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24"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25"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26"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27"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2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2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3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3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3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3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34"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35"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36"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37"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38"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39"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4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4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4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4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4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4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46"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47"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48"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49"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50"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51"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5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5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5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5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5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5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58"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59"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60"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61"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62"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63"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6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6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6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6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6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6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70"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71"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72"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73"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74"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75"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76"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77"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78"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79"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80"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81"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82"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283"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284"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285"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286"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287"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88"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89"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90"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91"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92"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93"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94" name="Picture 1" descr="clip_image3376"/>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241300</xdr:rowOff>
    </xdr:to>
    <xdr:pic>
      <xdr:nvPicPr>
        <xdr:cNvPr id="2295" name="Picture 2" descr="clip_image3377"/>
        <xdr:cNvPicPr>
          <a:picLocks noChangeAspect="1"/>
        </xdr:cNvPicPr>
      </xdr:nvPicPr>
      <xdr:blipFill>
        <a:blip r:embed="rId1"/>
        <a:stretch>
          <a:fillRect/>
        </a:stretch>
      </xdr:blipFill>
      <xdr:spPr>
        <a:xfrm>
          <a:off x="2449830" y="5854700"/>
          <a:ext cx="7112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241300</xdr:rowOff>
    </xdr:to>
    <xdr:pic>
      <xdr:nvPicPr>
        <xdr:cNvPr id="2296" name="Picture 3" descr="clip_image3378"/>
        <xdr:cNvPicPr>
          <a:picLocks noChangeAspect="1"/>
        </xdr:cNvPicPr>
      </xdr:nvPicPr>
      <xdr:blipFill>
        <a:blip r:embed="rId1"/>
        <a:stretch>
          <a:fillRect/>
        </a:stretch>
      </xdr:blipFill>
      <xdr:spPr>
        <a:xfrm>
          <a:off x="2449830" y="5854700"/>
          <a:ext cx="66040" cy="24130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241300</xdr:rowOff>
    </xdr:to>
    <xdr:pic>
      <xdr:nvPicPr>
        <xdr:cNvPr id="2297" name="Picture 4" descr="clip_image3379"/>
        <xdr:cNvPicPr>
          <a:picLocks noChangeAspect="1"/>
        </xdr:cNvPicPr>
      </xdr:nvPicPr>
      <xdr:blipFill>
        <a:blip r:embed="rId1"/>
        <a:stretch>
          <a:fillRect/>
        </a:stretch>
      </xdr:blipFill>
      <xdr:spPr>
        <a:xfrm>
          <a:off x="2449830" y="5854700"/>
          <a:ext cx="69215" cy="24130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241300</xdr:rowOff>
    </xdr:to>
    <xdr:pic>
      <xdr:nvPicPr>
        <xdr:cNvPr id="2298" name="Picture 5" descr="clip_image3380"/>
        <xdr:cNvPicPr>
          <a:picLocks noChangeAspect="1"/>
        </xdr:cNvPicPr>
      </xdr:nvPicPr>
      <xdr:blipFill>
        <a:blip r:embed="rId1"/>
        <a:stretch>
          <a:fillRect/>
        </a:stretch>
      </xdr:blipFill>
      <xdr:spPr>
        <a:xfrm>
          <a:off x="2449830" y="5854700"/>
          <a:ext cx="64135" cy="24130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241300</xdr:rowOff>
    </xdr:to>
    <xdr:pic>
      <xdr:nvPicPr>
        <xdr:cNvPr id="2299" name="Picture 6" descr="clip_image3381"/>
        <xdr:cNvPicPr>
          <a:picLocks noChangeAspect="1"/>
        </xdr:cNvPicPr>
      </xdr:nvPicPr>
      <xdr:blipFill>
        <a:blip r:embed="rId1"/>
        <a:stretch>
          <a:fillRect/>
        </a:stretch>
      </xdr:blipFill>
      <xdr:spPr>
        <a:xfrm>
          <a:off x="2449830" y="5854700"/>
          <a:ext cx="69850" cy="24130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300" name="Picture 1" descr="clip_image3376"/>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71120</xdr:colOff>
      <xdr:row>18</xdr:row>
      <xdr:rowOff>248920</xdr:rowOff>
    </xdr:to>
    <xdr:pic>
      <xdr:nvPicPr>
        <xdr:cNvPr id="2301" name="Picture 2" descr="clip_image3377"/>
        <xdr:cNvPicPr>
          <a:picLocks noChangeAspect="1"/>
        </xdr:cNvPicPr>
      </xdr:nvPicPr>
      <xdr:blipFill>
        <a:blip r:embed="rId1"/>
        <a:stretch>
          <a:fillRect/>
        </a:stretch>
      </xdr:blipFill>
      <xdr:spPr>
        <a:xfrm>
          <a:off x="2449830" y="5854700"/>
          <a:ext cx="71120" cy="248920"/>
        </a:xfrm>
        <a:prstGeom prst="rect">
          <a:avLst/>
        </a:prstGeom>
        <a:noFill/>
        <a:ln w="9525">
          <a:noFill/>
        </a:ln>
      </xdr:spPr>
    </xdr:pic>
    <xdr:clientData/>
  </xdr:twoCellAnchor>
  <xdr:twoCellAnchor editAs="oneCell">
    <xdr:from>
      <xdr:col>2</xdr:col>
      <xdr:colOff>0</xdr:colOff>
      <xdr:row>18</xdr:row>
      <xdr:rowOff>0</xdr:rowOff>
    </xdr:from>
    <xdr:to>
      <xdr:col>2</xdr:col>
      <xdr:colOff>66040</xdr:colOff>
      <xdr:row>18</xdr:row>
      <xdr:rowOff>248920</xdr:rowOff>
    </xdr:to>
    <xdr:pic>
      <xdr:nvPicPr>
        <xdr:cNvPr id="2302" name="Picture 3" descr="clip_image3378"/>
        <xdr:cNvPicPr>
          <a:picLocks noChangeAspect="1"/>
        </xdr:cNvPicPr>
      </xdr:nvPicPr>
      <xdr:blipFill>
        <a:blip r:embed="rId1"/>
        <a:stretch>
          <a:fillRect/>
        </a:stretch>
      </xdr:blipFill>
      <xdr:spPr>
        <a:xfrm>
          <a:off x="2449830" y="5854700"/>
          <a:ext cx="66040" cy="248920"/>
        </a:xfrm>
        <a:prstGeom prst="rect">
          <a:avLst/>
        </a:prstGeom>
        <a:noFill/>
        <a:ln w="9525">
          <a:noFill/>
        </a:ln>
      </xdr:spPr>
    </xdr:pic>
    <xdr:clientData/>
  </xdr:twoCellAnchor>
  <xdr:twoCellAnchor editAs="oneCell">
    <xdr:from>
      <xdr:col>2</xdr:col>
      <xdr:colOff>0</xdr:colOff>
      <xdr:row>18</xdr:row>
      <xdr:rowOff>0</xdr:rowOff>
    </xdr:from>
    <xdr:to>
      <xdr:col>2</xdr:col>
      <xdr:colOff>69215</xdr:colOff>
      <xdr:row>18</xdr:row>
      <xdr:rowOff>248920</xdr:rowOff>
    </xdr:to>
    <xdr:pic>
      <xdr:nvPicPr>
        <xdr:cNvPr id="2303" name="Picture 4" descr="clip_image3379"/>
        <xdr:cNvPicPr>
          <a:picLocks noChangeAspect="1"/>
        </xdr:cNvPicPr>
      </xdr:nvPicPr>
      <xdr:blipFill>
        <a:blip r:embed="rId1"/>
        <a:stretch>
          <a:fillRect/>
        </a:stretch>
      </xdr:blipFill>
      <xdr:spPr>
        <a:xfrm>
          <a:off x="2449830" y="5854700"/>
          <a:ext cx="69215" cy="248920"/>
        </a:xfrm>
        <a:prstGeom prst="rect">
          <a:avLst/>
        </a:prstGeom>
        <a:noFill/>
        <a:ln w="9525">
          <a:noFill/>
        </a:ln>
      </xdr:spPr>
    </xdr:pic>
    <xdr:clientData/>
  </xdr:twoCellAnchor>
  <xdr:twoCellAnchor editAs="oneCell">
    <xdr:from>
      <xdr:col>2</xdr:col>
      <xdr:colOff>0</xdr:colOff>
      <xdr:row>18</xdr:row>
      <xdr:rowOff>0</xdr:rowOff>
    </xdr:from>
    <xdr:to>
      <xdr:col>2</xdr:col>
      <xdr:colOff>64135</xdr:colOff>
      <xdr:row>18</xdr:row>
      <xdr:rowOff>248920</xdr:rowOff>
    </xdr:to>
    <xdr:pic>
      <xdr:nvPicPr>
        <xdr:cNvPr id="2304" name="Picture 5" descr="clip_image3380"/>
        <xdr:cNvPicPr>
          <a:picLocks noChangeAspect="1"/>
        </xdr:cNvPicPr>
      </xdr:nvPicPr>
      <xdr:blipFill>
        <a:blip r:embed="rId1"/>
        <a:stretch>
          <a:fillRect/>
        </a:stretch>
      </xdr:blipFill>
      <xdr:spPr>
        <a:xfrm>
          <a:off x="2449830" y="5854700"/>
          <a:ext cx="64135" cy="248920"/>
        </a:xfrm>
        <a:prstGeom prst="rect">
          <a:avLst/>
        </a:prstGeom>
        <a:noFill/>
        <a:ln w="9525">
          <a:noFill/>
        </a:ln>
      </xdr:spPr>
    </xdr:pic>
    <xdr:clientData/>
  </xdr:twoCellAnchor>
  <xdr:twoCellAnchor editAs="oneCell">
    <xdr:from>
      <xdr:col>2</xdr:col>
      <xdr:colOff>0</xdr:colOff>
      <xdr:row>18</xdr:row>
      <xdr:rowOff>0</xdr:rowOff>
    </xdr:from>
    <xdr:to>
      <xdr:col>2</xdr:col>
      <xdr:colOff>69850</xdr:colOff>
      <xdr:row>18</xdr:row>
      <xdr:rowOff>248920</xdr:rowOff>
    </xdr:to>
    <xdr:pic>
      <xdr:nvPicPr>
        <xdr:cNvPr id="2305" name="Picture 6" descr="clip_image3381"/>
        <xdr:cNvPicPr>
          <a:picLocks noChangeAspect="1"/>
        </xdr:cNvPicPr>
      </xdr:nvPicPr>
      <xdr:blipFill>
        <a:blip r:embed="rId1"/>
        <a:stretch>
          <a:fillRect/>
        </a:stretch>
      </xdr:blipFill>
      <xdr:spPr>
        <a:xfrm>
          <a:off x="2449830" y="585470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0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0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0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0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1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1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1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1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1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1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1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1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1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1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2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2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2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2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2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2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2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2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2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2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3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3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3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3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3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3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3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3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3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3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4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4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4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4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4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4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4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4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4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4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5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5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5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5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5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5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5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5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5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5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6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6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6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6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6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6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6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6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6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6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7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7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7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7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7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7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7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7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7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7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8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8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38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38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8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8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8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8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8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8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9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39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39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39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39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39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9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39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39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39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0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0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0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0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0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0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0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0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0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0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1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1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1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1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1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1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1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1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1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1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2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2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2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2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2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2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2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2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2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2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3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3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3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3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3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3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3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3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3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3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4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4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4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4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4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4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4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4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4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4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5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5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5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5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5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5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5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5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5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5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6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6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6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6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6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6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6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6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6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6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7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7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7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7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7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7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7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7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7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7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8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8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8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8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8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8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8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48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48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48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49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49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9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9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9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49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49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49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49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49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0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0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0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0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0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0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0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0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0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0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1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1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1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1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1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1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1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1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1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1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2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2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2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2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2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2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2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2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2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2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3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3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3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3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3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3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3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3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3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3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4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4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4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4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4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4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4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4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4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4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5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5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5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5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5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5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5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5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5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5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6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6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6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6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6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6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6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6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6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6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7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7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7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7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7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7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7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7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7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7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8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8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8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58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58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58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58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58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8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8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9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9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9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9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9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59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59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59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59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59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0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0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0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0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0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0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0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0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0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0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1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1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1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1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1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1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1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1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1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1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2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2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2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2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2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2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2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2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2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2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3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3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3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3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3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3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3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3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3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3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4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4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4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4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4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4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4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4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4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4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5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5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5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5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5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5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5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5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5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5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6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6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6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6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6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6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6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6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6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6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7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7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7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7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7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7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7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7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7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7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8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8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68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68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8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8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8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8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8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8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9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69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69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69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69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69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9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69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69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69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0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0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0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0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0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0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0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0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0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0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1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1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1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1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1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1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1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1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1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1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2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2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2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2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2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2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2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2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2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2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3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3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3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3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3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3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3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3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3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3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4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4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4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4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4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4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4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4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4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4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5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5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5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5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5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5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5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5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5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5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6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6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6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6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6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6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6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6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6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6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7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7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7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7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7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7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7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7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7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7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8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8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8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8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8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8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8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78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78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78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79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79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9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9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9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79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79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79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798"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799"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00"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01"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02"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03"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0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0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0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0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0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0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10"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11"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12"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13"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14"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15"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1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1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1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1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2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2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22"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23"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24"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25"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26"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27"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2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2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3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3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3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3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34"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35"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36"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37"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38"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39"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4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4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4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4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4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4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46"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47"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48"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49"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50"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51"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52"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53"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54"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55"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56"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57"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58"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59"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60"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61"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62"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63"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64"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65"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66"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67"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68"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69"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70" name="Picture 1" descr="clip_image3376"/>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240030</xdr:rowOff>
    </xdr:to>
    <xdr:pic>
      <xdr:nvPicPr>
        <xdr:cNvPr id="2871" name="Picture 2" descr="clip_image3377"/>
        <xdr:cNvPicPr>
          <a:picLocks noChangeAspect="1"/>
        </xdr:cNvPicPr>
      </xdr:nvPicPr>
      <xdr:blipFill>
        <a:blip r:embed="rId1"/>
        <a:stretch>
          <a:fillRect/>
        </a:stretch>
      </xdr:blipFill>
      <xdr:spPr>
        <a:xfrm>
          <a:off x="7288530" y="0"/>
          <a:ext cx="7112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240030</xdr:rowOff>
    </xdr:to>
    <xdr:pic>
      <xdr:nvPicPr>
        <xdr:cNvPr id="2872" name="Picture 3" descr="clip_image3378"/>
        <xdr:cNvPicPr>
          <a:picLocks noChangeAspect="1"/>
        </xdr:cNvPicPr>
      </xdr:nvPicPr>
      <xdr:blipFill>
        <a:blip r:embed="rId1"/>
        <a:stretch>
          <a:fillRect/>
        </a:stretch>
      </xdr:blipFill>
      <xdr:spPr>
        <a:xfrm>
          <a:off x="7288530" y="0"/>
          <a:ext cx="66040" cy="24003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240030</xdr:rowOff>
    </xdr:to>
    <xdr:pic>
      <xdr:nvPicPr>
        <xdr:cNvPr id="2873" name="Picture 4" descr="clip_image3379"/>
        <xdr:cNvPicPr>
          <a:picLocks noChangeAspect="1"/>
        </xdr:cNvPicPr>
      </xdr:nvPicPr>
      <xdr:blipFill>
        <a:blip r:embed="rId1"/>
        <a:stretch>
          <a:fillRect/>
        </a:stretch>
      </xdr:blipFill>
      <xdr:spPr>
        <a:xfrm>
          <a:off x="7288530" y="0"/>
          <a:ext cx="69215" cy="24003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240030</xdr:rowOff>
    </xdr:to>
    <xdr:pic>
      <xdr:nvPicPr>
        <xdr:cNvPr id="2874" name="Picture 5" descr="clip_image3380"/>
        <xdr:cNvPicPr>
          <a:picLocks noChangeAspect="1"/>
        </xdr:cNvPicPr>
      </xdr:nvPicPr>
      <xdr:blipFill>
        <a:blip r:embed="rId1"/>
        <a:stretch>
          <a:fillRect/>
        </a:stretch>
      </xdr:blipFill>
      <xdr:spPr>
        <a:xfrm>
          <a:off x="7288530" y="0"/>
          <a:ext cx="64135" cy="24003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240030</xdr:rowOff>
    </xdr:to>
    <xdr:pic>
      <xdr:nvPicPr>
        <xdr:cNvPr id="2875" name="Picture 6" descr="clip_image3381"/>
        <xdr:cNvPicPr>
          <a:picLocks noChangeAspect="1"/>
        </xdr:cNvPicPr>
      </xdr:nvPicPr>
      <xdr:blipFill>
        <a:blip r:embed="rId1"/>
        <a:stretch>
          <a:fillRect/>
        </a:stretch>
      </xdr:blipFill>
      <xdr:spPr>
        <a:xfrm>
          <a:off x="7288530" y="0"/>
          <a:ext cx="69850" cy="24003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76" name="Picture 1" descr="clip_image3376"/>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248920</xdr:rowOff>
    </xdr:to>
    <xdr:pic>
      <xdr:nvPicPr>
        <xdr:cNvPr id="2877" name="Picture 2" descr="clip_image3377"/>
        <xdr:cNvPicPr>
          <a:picLocks noChangeAspect="1"/>
        </xdr:cNvPicPr>
      </xdr:nvPicPr>
      <xdr:blipFill>
        <a:blip r:embed="rId1"/>
        <a:stretch>
          <a:fillRect/>
        </a:stretch>
      </xdr:blipFill>
      <xdr:spPr>
        <a:xfrm>
          <a:off x="7288530" y="0"/>
          <a:ext cx="7112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248920</xdr:rowOff>
    </xdr:to>
    <xdr:pic>
      <xdr:nvPicPr>
        <xdr:cNvPr id="2878" name="Picture 3" descr="clip_image3378"/>
        <xdr:cNvPicPr>
          <a:picLocks noChangeAspect="1"/>
        </xdr:cNvPicPr>
      </xdr:nvPicPr>
      <xdr:blipFill>
        <a:blip r:embed="rId1"/>
        <a:stretch>
          <a:fillRect/>
        </a:stretch>
      </xdr:blipFill>
      <xdr:spPr>
        <a:xfrm>
          <a:off x="7288530" y="0"/>
          <a:ext cx="66040" cy="24892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248920</xdr:rowOff>
    </xdr:to>
    <xdr:pic>
      <xdr:nvPicPr>
        <xdr:cNvPr id="2879" name="Picture 4" descr="clip_image3379"/>
        <xdr:cNvPicPr>
          <a:picLocks noChangeAspect="1"/>
        </xdr:cNvPicPr>
      </xdr:nvPicPr>
      <xdr:blipFill>
        <a:blip r:embed="rId1"/>
        <a:stretch>
          <a:fillRect/>
        </a:stretch>
      </xdr:blipFill>
      <xdr:spPr>
        <a:xfrm>
          <a:off x="7288530" y="0"/>
          <a:ext cx="69215" cy="24892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248920</xdr:rowOff>
    </xdr:to>
    <xdr:pic>
      <xdr:nvPicPr>
        <xdr:cNvPr id="2880" name="Picture 5" descr="clip_image3380"/>
        <xdr:cNvPicPr>
          <a:picLocks noChangeAspect="1"/>
        </xdr:cNvPicPr>
      </xdr:nvPicPr>
      <xdr:blipFill>
        <a:blip r:embed="rId1"/>
        <a:stretch>
          <a:fillRect/>
        </a:stretch>
      </xdr:blipFill>
      <xdr:spPr>
        <a:xfrm>
          <a:off x="7288530" y="0"/>
          <a:ext cx="64135" cy="24892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248920</xdr:rowOff>
    </xdr:to>
    <xdr:pic>
      <xdr:nvPicPr>
        <xdr:cNvPr id="2881" name="Picture 6" descr="clip_image3381"/>
        <xdr:cNvPicPr>
          <a:picLocks noChangeAspect="1"/>
        </xdr:cNvPicPr>
      </xdr:nvPicPr>
      <xdr:blipFill>
        <a:blip r:embed="rId1"/>
        <a:stretch>
          <a:fillRect/>
        </a:stretch>
      </xdr:blipFill>
      <xdr:spPr>
        <a:xfrm>
          <a:off x="7288530" y="0"/>
          <a:ext cx="69850" cy="24892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88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88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88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88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88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88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88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88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89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89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89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89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89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89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89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89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89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89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0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0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0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0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0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0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0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0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0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0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1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1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1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1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1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1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1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1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1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1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2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2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2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2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2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2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2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2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2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2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3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3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3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3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3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3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3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3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3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3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4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4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4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4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4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4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4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4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4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4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5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5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5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5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5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5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5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5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5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5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6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6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6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6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6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6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6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6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6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6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7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7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7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7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7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7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7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7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7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7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8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8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298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298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8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8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8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8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8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8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9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299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299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299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299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299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9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299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299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299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0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0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0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0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0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0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0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0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0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0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1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1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1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1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1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1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1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1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1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1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2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2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2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2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2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2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2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2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2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2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3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3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3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3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3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3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3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3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3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3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4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4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4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4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4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4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4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4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4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4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5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5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5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5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5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5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5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5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5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5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6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6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6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6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6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6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6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6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6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6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7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7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7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7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7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7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7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7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7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7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8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8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8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8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8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8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8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08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08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08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09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09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9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9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9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09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09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09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09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09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0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0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0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0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0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0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0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0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0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0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1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1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1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1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1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1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1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1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1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1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2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2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2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2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2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2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2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2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2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2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3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3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3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3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3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3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3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3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3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3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4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4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4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4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4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4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4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4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4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4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5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5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5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5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5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5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5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5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5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5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6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6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6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6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6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6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6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6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6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6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7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7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7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7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7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7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7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7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7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7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8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8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8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18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18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18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18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18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8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8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9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9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9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9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9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19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19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19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19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19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0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0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0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0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0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0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0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0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0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0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1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1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1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1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1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1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1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1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1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1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2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2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2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2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2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2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2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2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2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2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3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3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3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3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3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3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3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3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3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3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4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4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4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4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4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4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4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4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4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4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5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5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5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5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5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5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5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5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5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5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6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6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6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6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6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6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6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6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6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6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7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7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7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7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7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7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7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7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7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7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8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8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28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28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8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8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8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8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8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8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9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29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29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29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29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29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9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29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29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29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0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0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0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0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0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0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0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0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0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0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1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1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1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1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1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1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1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1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1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1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2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2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2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2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2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2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2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2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2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2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3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3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3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3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3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3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3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3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3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3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4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4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4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4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4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4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4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4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4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4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5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5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5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5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5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5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5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5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5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5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6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6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6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6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6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6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6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6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6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6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7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7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7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7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7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7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7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7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7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7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8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8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8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8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8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8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8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38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38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38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39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39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9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9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9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39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39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39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39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39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0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0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0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0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0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0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0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0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0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0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1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1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1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1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1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1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1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1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1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1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2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2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2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2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2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2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2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2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2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2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3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3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3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3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3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3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3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3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3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3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4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4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4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4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4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4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4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4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4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4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5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5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5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5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5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5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5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5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5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5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6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6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6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6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6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6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6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6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6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6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7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7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7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7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7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7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7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7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7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7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8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8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8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48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48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48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48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48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8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8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9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9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9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9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9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49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49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49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49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49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0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0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0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0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0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0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0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0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0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0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1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1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1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1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1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1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1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1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1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1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2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2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2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2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2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2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2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2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2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2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3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3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3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3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3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3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3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3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3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3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4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4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4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4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4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4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4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4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4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4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5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5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5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5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5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5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5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5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5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5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6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6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6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6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6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6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6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6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6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6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7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7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7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7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7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7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7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7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7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7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8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8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58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58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8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8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8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8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8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8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9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59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59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59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59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59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9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59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59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59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0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0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0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0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0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0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0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0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0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0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1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1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1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1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1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1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1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1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1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1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2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2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2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2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2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2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2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2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2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2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3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3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3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3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3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3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3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3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3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3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4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4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4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4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4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4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4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4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4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4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5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5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5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5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5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5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5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5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5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5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6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6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6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6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6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6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6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6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6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6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7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7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7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7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7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7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7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7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7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7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8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8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8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8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8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8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8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68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68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68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69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69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9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9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9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69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69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69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69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69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0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0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0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0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0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0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0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0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0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0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1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1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1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1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1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1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1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1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1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1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2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2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2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2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2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2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2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2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2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2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3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3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3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3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3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3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3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3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3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3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4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4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4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4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4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4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4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4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4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4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5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5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5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5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5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5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5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5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5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5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6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6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6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6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6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6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6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6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6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6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7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7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7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7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7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7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7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7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7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7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8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8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8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78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78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78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78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78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8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8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9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9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9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9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9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79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79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79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79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79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0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0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0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0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0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0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0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0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0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0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1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1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1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1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1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1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1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1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1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1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2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2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2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2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2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2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2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2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2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2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3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3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3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3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3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3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3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3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3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3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4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4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4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4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4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4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4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4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4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4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5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5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5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5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5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5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5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5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5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5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6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6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6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6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6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6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6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6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6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6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7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7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7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7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7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7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7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7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7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7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8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8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88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88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8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8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8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8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8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8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9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89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89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89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89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89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9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89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89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89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0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0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0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0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0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0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0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0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0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0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1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1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1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1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1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1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1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1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1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1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2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2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2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2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2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2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2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2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2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2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3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3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3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3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3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3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3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3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3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3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4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4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4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4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4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4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4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4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4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4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50"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51"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52"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53"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54"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55"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5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5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5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5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6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6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62"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63"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64"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65"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66"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67"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6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6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7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7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7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7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74"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75"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76"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77"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78"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79"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8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8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8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8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8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8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86"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3987"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3988"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3989"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3990"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3991"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9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9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9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399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399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399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3998"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3999"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4000"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4001"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4002"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4003"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04"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4005"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06"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4007"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4008"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4009"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10"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4011"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12"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4013"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4014"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4015"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4016"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4017"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4018"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4019"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4020"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4021"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4022" name="Picture 1" descr="clip_image3376"/>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241300</xdr:rowOff>
    </xdr:to>
    <xdr:pic>
      <xdr:nvPicPr>
        <xdr:cNvPr id="4023" name="Picture 2" descr="clip_image3377"/>
        <xdr:cNvPicPr>
          <a:picLocks noChangeAspect="1"/>
        </xdr:cNvPicPr>
      </xdr:nvPicPr>
      <xdr:blipFill>
        <a:blip r:embed="rId1"/>
        <a:stretch>
          <a:fillRect/>
        </a:stretch>
      </xdr:blipFill>
      <xdr:spPr>
        <a:xfrm>
          <a:off x="7288530" y="0"/>
          <a:ext cx="7112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241300</xdr:rowOff>
    </xdr:to>
    <xdr:pic>
      <xdr:nvPicPr>
        <xdr:cNvPr id="4024" name="Picture 3" descr="clip_image3378"/>
        <xdr:cNvPicPr>
          <a:picLocks noChangeAspect="1"/>
        </xdr:cNvPicPr>
      </xdr:nvPicPr>
      <xdr:blipFill>
        <a:blip r:embed="rId1"/>
        <a:stretch>
          <a:fillRect/>
        </a:stretch>
      </xdr:blipFill>
      <xdr:spPr>
        <a:xfrm>
          <a:off x="7288530" y="0"/>
          <a:ext cx="66040" cy="24130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241300</xdr:rowOff>
    </xdr:to>
    <xdr:pic>
      <xdr:nvPicPr>
        <xdr:cNvPr id="4025" name="Picture 4" descr="clip_image3379"/>
        <xdr:cNvPicPr>
          <a:picLocks noChangeAspect="1"/>
        </xdr:cNvPicPr>
      </xdr:nvPicPr>
      <xdr:blipFill>
        <a:blip r:embed="rId1"/>
        <a:stretch>
          <a:fillRect/>
        </a:stretch>
      </xdr:blipFill>
      <xdr:spPr>
        <a:xfrm>
          <a:off x="7288530" y="0"/>
          <a:ext cx="69215" cy="24130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241300</xdr:rowOff>
    </xdr:to>
    <xdr:pic>
      <xdr:nvPicPr>
        <xdr:cNvPr id="4026" name="Picture 5" descr="clip_image3380"/>
        <xdr:cNvPicPr>
          <a:picLocks noChangeAspect="1"/>
        </xdr:cNvPicPr>
      </xdr:nvPicPr>
      <xdr:blipFill>
        <a:blip r:embed="rId1"/>
        <a:stretch>
          <a:fillRect/>
        </a:stretch>
      </xdr:blipFill>
      <xdr:spPr>
        <a:xfrm>
          <a:off x="7288530" y="0"/>
          <a:ext cx="64135" cy="24130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241300</xdr:rowOff>
    </xdr:to>
    <xdr:pic>
      <xdr:nvPicPr>
        <xdr:cNvPr id="4027" name="Picture 6" descr="clip_image3381"/>
        <xdr:cNvPicPr>
          <a:picLocks noChangeAspect="1"/>
        </xdr:cNvPicPr>
      </xdr:nvPicPr>
      <xdr:blipFill>
        <a:blip r:embed="rId1"/>
        <a:stretch>
          <a:fillRect/>
        </a:stretch>
      </xdr:blipFill>
      <xdr:spPr>
        <a:xfrm>
          <a:off x="7288530" y="0"/>
          <a:ext cx="69850" cy="24130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28" name="Picture 1" descr="clip_image3376"/>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71120</xdr:colOff>
      <xdr:row>0</xdr:row>
      <xdr:rowOff>250190</xdr:rowOff>
    </xdr:to>
    <xdr:pic>
      <xdr:nvPicPr>
        <xdr:cNvPr id="4029" name="Picture 2" descr="clip_image3377"/>
        <xdr:cNvPicPr>
          <a:picLocks noChangeAspect="1"/>
        </xdr:cNvPicPr>
      </xdr:nvPicPr>
      <xdr:blipFill>
        <a:blip r:embed="rId1"/>
        <a:stretch>
          <a:fillRect/>
        </a:stretch>
      </xdr:blipFill>
      <xdr:spPr>
        <a:xfrm>
          <a:off x="7288530" y="0"/>
          <a:ext cx="71120" cy="250190"/>
        </a:xfrm>
        <a:prstGeom prst="rect">
          <a:avLst/>
        </a:prstGeom>
        <a:noFill/>
        <a:ln w="9525">
          <a:noFill/>
        </a:ln>
      </xdr:spPr>
    </xdr:pic>
    <xdr:clientData/>
  </xdr:twoCellAnchor>
  <xdr:twoCellAnchor editAs="oneCell">
    <xdr:from>
      <xdr:col>9</xdr:col>
      <xdr:colOff>0</xdr:colOff>
      <xdr:row>0</xdr:row>
      <xdr:rowOff>0</xdr:rowOff>
    </xdr:from>
    <xdr:to>
      <xdr:col>9</xdr:col>
      <xdr:colOff>66040</xdr:colOff>
      <xdr:row>0</xdr:row>
      <xdr:rowOff>250190</xdr:rowOff>
    </xdr:to>
    <xdr:pic>
      <xdr:nvPicPr>
        <xdr:cNvPr id="4030" name="Picture 3" descr="clip_image3378"/>
        <xdr:cNvPicPr>
          <a:picLocks noChangeAspect="1"/>
        </xdr:cNvPicPr>
      </xdr:nvPicPr>
      <xdr:blipFill>
        <a:blip r:embed="rId1"/>
        <a:stretch>
          <a:fillRect/>
        </a:stretch>
      </xdr:blipFill>
      <xdr:spPr>
        <a:xfrm>
          <a:off x="7288530" y="0"/>
          <a:ext cx="66040" cy="250190"/>
        </a:xfrm>
        <a:prstGeom prst="rect">
          <a:avLst/>
        </a:prstGeom>
        <a:noFill/>
        <a:ln w="9525">
          <a:noFill/>
        </a:ln>
      </xdr:spPr>
    </xdr:pic>
    <xdr:clientData/>
  </xdr:twoCellAnchor>
  <xdr:twoCellAnchor editAs="oneCell">
    <xdr:from>
      <xdr:col>9</xdr:col>
      <xdr:colOff>0</xdr:colOff>
      <xdr:row>0</xdr:row>
      <xdr:rowOff>0</xdr:rowOff>
    </xdr:from>
    <xdr:to>
      <xdr:col>9</xdr:col>
      <xdr:colOff>69215</xdr:colOff>
      <xdr:row>0</xdr:row>
      <xdr:rowOff>250190</xdr:rowOff>
    </xdr:to>
    <xdr:pic>
      <xdr:nvPicPr>
        <xdr:cNvPr id="4031" name="Picture 4" descr="clip_image3379"/>
        <xdr:cNvPicPr>
          <a:picLocks noChangeAspect="1"/>
        </xdr:cNvPicPr>
      </xdr:nvPicPr>
      <xdr:blipFill>
        <a:blip r:embed="rId1"/>
        <a:stretch>
          <a:fillRect/>
        </a:stretch>
      </xdr:blipFill>
      <xdr:spPr>
        <a:xfrm>
          <a:off x="7288530" y="0"/>
          <a:ext cx="69215" cy="250190"/>
        </a:xfrm>
        <a:prstGeom prst="rect">
          <a:avLst/>
        </a:prstGeom>
        <a:noFill/>
        <a:ln w="9525">
          <a:noFill/>
        </a:ln>
      </xdr:spPr>
    </xdr:pic>
    <xdr:clientData/>
  </xdr:twoCellAnchor>
  <xdr:twoCellAnchor editAs="oneCell">
    <xdr:from>
      <xdr:col>9</xdr:col>
      <xdr:colOff>0</xdr:colOff>
      <xdr:row>0</xdr:row>
      <xdr:rowOff>0</xdr:rowOff>
    </xdr:from>
    <xdr:to>
      <xdr:col>9</xdr:col>
      <xdr:colOff>64135</xdr:colOff>
      <xdr:row>0</xdr:row>
      <xdr:rowOff>250190</xdr:rowOff>
    </xdr:to>
    <xdr:pic>
      <xdr:nvPicPr>
        <xdr:cNvPr id="4032" name="Picture 5" descr="clip_image3380"/>
        <xdr:cNvPicPr>
          <a:picLocks noChangeAspect="1"/>
        </xdr:cNvPicPr>
      </xdr:nvPicPr>
      <xdr:blipFill>
        <a:blip r:embed="rId1"/>
        <a:stretch>
          <a:fillRect/>
        </a:stretch>
      </xdr:blipFill>
      <xdr:spPr>
        <a:xfrm>
          <a:off x="7288530" y="0"/>
          <a:ext cx="64135" cy="250190"/>
        </a:xfrm>
        <a:prstGeom prst="rect">
          <a:avLst/>
        </a:prstGeom>
        <a:noFill/>
        <a:ln w="9525">
          <a:noFill/>
        </a:ln>
      </xdr:spPr>
    </xdr:pic>
    <xdr:clientData/>
  </xdr:twoCellAnchor>
  <xdr:twoCellAnchor editAs="oneCell">
    <xdr:from>
      <xdr:col>9</xdr:col>
      <xdr:colOff>0</xdr:colOff>
      <xdr:row>0</xdr:row>
      <xdr:rowOff>0</xdr:rowOff>
    </xdr:from>
    <xdr:to>
      <xdr:col>9</xdr:col>
      <xdr:colOff>69850</xdr:colOff>
      <xdr:row>0</xdr:row>
      <xdr:rowOff>250190</xdr:rowOff>
    </xdr:to>
    <xdr:pic>
      <xdr:nvPicPr>
        <xdr:cNvPr id="4033" name="Picture 6" descr="clip_image3381"/>
        <xdr:cNvPicPr>
          <a:picLocks noChangeAspect="1"/>
        </xdr:cNvPicPr>
      </xdr:nvPicPr>
      <xdr:blipFill>
        <a:blip r:embed="rId1"/>
        <a:stretch>
          <a:fillRect/>
        </a:stretch>
      </xdr:blipFill>
      <xdr:spPr>
        <a:xfrm>
          <a:off x="7288530" y="0"/>
          <a:ext cx="69850" cy="25019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10</xdr:row>
      <xdr:rowOff>0</xdr:rowOff>
    </xdr:from>
    <xdr:to>
      <xdr:col>4</xdr:col>
      <xdr:colOff>66040</xdr:colOff>
      <xdr:row>10</xdr:row>
      <xdr:rowOff>248920</xdr:rowOff>
    </xdr:to>
    <xdr:pic>
      <xdr:nvPicPr>
        <xdr:cNvPr id="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6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6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6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6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6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6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6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6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6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6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7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7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7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7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7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7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7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7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7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7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8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8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8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8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8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8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8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8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8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8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9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9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9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9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9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9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9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9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9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9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0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0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0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0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0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0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0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0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0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0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1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1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1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1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1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1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1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1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1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1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2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2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2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2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2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2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2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2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2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2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3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3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3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3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3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3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3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3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3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3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4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4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4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4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4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4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4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4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4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4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5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5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5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5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5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5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5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5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5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5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6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6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6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6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6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6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6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6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6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6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7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7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7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7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7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7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7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7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7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7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8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8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8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18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18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18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18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18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8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8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9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9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9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9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9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19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19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19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19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19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0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0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0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0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0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0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0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0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0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0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1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1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1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1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1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1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1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1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1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1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2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2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2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2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2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2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2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2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2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2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3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3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3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3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3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3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3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3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3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3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4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4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4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4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4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4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4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4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4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4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5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5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5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5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5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5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5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5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5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5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6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6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6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6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6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6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6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6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6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6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7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7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7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7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7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7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7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7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7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7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8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8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28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28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8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8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8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8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8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8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9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29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29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29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29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29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9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29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29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29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0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0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0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0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0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0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0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0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0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0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1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1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1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1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1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1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1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1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1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1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2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2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2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2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2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2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2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2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2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2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3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3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3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3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3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3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3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3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3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3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4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4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4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4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4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4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4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4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4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4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5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5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5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5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5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5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5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5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5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5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6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6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6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6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6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6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6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6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6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6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7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7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7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7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7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7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7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7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7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7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8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8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8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8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8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8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8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38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38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38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39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39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9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9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9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39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39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39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39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39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0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0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0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0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0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0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0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0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0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0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1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1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1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1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1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1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1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1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1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1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2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2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2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2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2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2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2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2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2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2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3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3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3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3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3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3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3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3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3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3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4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4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4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4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4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4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4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4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4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4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5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5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5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5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5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5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5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5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5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5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6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6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6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6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6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6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6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6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6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6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7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7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7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7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7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7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7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7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7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7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8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8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8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48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48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48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48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48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8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8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9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9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9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9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94"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495"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496"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497"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498"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499"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0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0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0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0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0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0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06"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07"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08"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09"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10"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11"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1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1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1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1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1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1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18"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19"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20"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21"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22"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23"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2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2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2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2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2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2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30"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31"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32"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33"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34"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35"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3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3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3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3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4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4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42"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43"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44"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45"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46"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47"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48"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49"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50"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51"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52"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53"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54"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55"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56"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57"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58"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59"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60"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61"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62"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63"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64"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65"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66" name="Picture 1" descr="clip_image3376"/>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240030</xdr:rowOff>
    </xdr:to>
    <xdr:pic>
      <xdr:nvPicPr>
        <xdr:cNvPr id="567" name="Picture 2" descr="clip_image3377"/>
        <xdr:cNvPicPr>
          <a:picLocks noChangeAspect="1"/>
        </xdr:cNvPicPr>
      </xdr:nvPicPr>
      <xdr:blipFill>
        <a:blip r:embed="rId1"/>
        <a:stretch>
          <a:fillRect/>
        </a:stretch>
      </xdr:blipFill>
      <xdr:spPr>
        <a:xfrm>
          <a:off x="4259580" y="3302000"/>
          <a:ext cx="7112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240030</xdr:rowOff>
    </xdr:to>
    <xdr:pic>
      <xdr:nvPicPr>
        <xdr:cNvPr id="568" name="Picture 3" descr="clip_image3378"/>
        <xdr:cNvPicPr>
          <a:picLocks noChangeAspect="1"/>
        </xdr:cNvPicPr>
      </xdr:nvPicPr>
      <xdr:blipFill>
        <a:blip r:embed="rId1"/>
        <a:stretch>
          <a:fillRect/>
        </a:stretch>
      </xdr:blipFill>
      <xdr:spPr>
        <a:xfrm>
          <a:off x="4259580" y="3302000"/>
          <a:ext cx="66040" cy="24003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240030</xdr:rowOff>
    </xdr:to>
    <xdr:pic>
      <xdr:nvPicPr>
        <xdr:cNvPr id="569" name="Picture 4" descr="clip_image3379"/>
        <xdr:cNvPicPr>
          <a:picLocks noChangeAspect="1"/>
        </xdr:cNvPicPr>
      </xdr:nvPicPr>
      <xdr:blipFill>
        <a:blip r:embed="rId1"/>
        <a:stretch>
          <a:fillRect/>
        </a:stretch>
      </xdr:blipFill>
      <xdr:spPr>
        <a:xfrm>
          <a:off x="4259580" y="3302000"/>
          <a:ext cx="69215" cy="24003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240030</xdr:rowOff>
    </xdr:to>
    <xdr:pic>
      <xdr:nvPicPr>
        <xdr:cNvPr id="570" name="Picture 5" descr="clip_image3380"/>
        <xdr:cNvPicPr>
          <a:picLocks noChangeAspect="1"/>
        </xdr:cNvPicPr>
      </xdr:nvPicPr>
      <xdr:blipFill>
        <a:blip r:embed="rId1"/>
        <a:stretch>
          <a:fillRect/>
        </a:stretch>
      </xdr:blipFill>
      <xdr:spPr>
        <a:xfrm>
          <a:off x="4259580" y="3302000"/>
          <a:ext cx="64135" cy="24003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240030</xdr:rowOff>
    </xdr:to>
    <xdr:pic>
      <xdr:nvPicPr>
        <xdr:cNvPr id="571" name="Picture 6" descr="clip_image3381"/>
        <xdr:cNvPicPr>
          <a:picLocks noChangeAspect="1"/>
        </xdr:cNvPicPr>
      </xdr:nvPicPr>
      <xdr:blipFill>
        <a:blip r:embed="rId1"/>
        <a:stretch>
          <a:fillRect/>
        </a:stretch>
      </xdr:blipFill>
      <xdr:spPr>
        <a:xfrm>
          <a:off x="4259580" y="3302000"/>
          <a:ext cx="69850" cy="24003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72" name="Picture 1" descr="clip_image3376"/>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248920</xdr:rowOff>
    </xdr:to>
    <xdr:pic>
      <xdr:nvPicPr>
        <xdr:cNvPr id="573" name="Picture 2" descr="clip_image3377"/>
        <xdr:cNvPicPr>
          <a:picLocks noChangeAspect="1"/>
        </xdr:cNvPicPr>
      </xdr:nvPicPr>
      <xdr:blipFill>
        <a:blip r:embed="rId1"/>
        <a:stretch>
          <a:fillRect/>
        </a:stretch>
      </xdr:blipFill>
      <xdr:spPr>
        <a:xfrm>
          <a:off x="4259580" y="3302000"/>
          <a:ext cx="7112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248920</xdr:rowOff>
    </xdr:to>
    <xdr:pic>
      <xdr:nvPicPr>
        <xdr:cNvPr id="574" name="Picture 3" descr="clip_image3378"/>
        <xdr:cNvPicPr>
          <a:picLocks noChangeAspect="1"/>
        </xdr:cNvPicPr>
      </xdr:nvPicPr>
      <xdr:blipFill>
        <a:blip r:embed="rId1"/>
        <a:stretch>
          <a:fillRect/>
        </a:stretch>
      </xdr:blipFill>
      <xdr:spPr>
        <a:xfrm>
          <a:off x="4259580" y="3302000"/>
          <a:ext cx="66040" cy="24892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248920</xdr:rowOff>
    </xdr:to>
    <xdr:pic>
      <xdr:nvPicPr>
        <xdr:cNvPr id="575" name="Picture 4" descr="clip_image3379"/>
        <xdr:cNvPicPr>
          <a:picLocks noChangeAspect="1"/>
        </xdr:cNvPicPr>
      </xdr:nvPicPr>
      <xdr:blipFill>
        <a:blip r:embed="rId1"/>
        <a:stretch>
          <a:fillRect/>
        </a:stretch>
      </xdr:blipFill>
      <xdr:spPr>
        <a:xfrm>
          <a:off x="4259580" y="3302000"/>
          <a:ext cx="69215" cy="24892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248920</xdr:rowOff>
    </xdr:to>
    <xdr:pic>
      <xdr:nvPicPr>
        <xdr:cNvPr id="576" name="Picture 5" descr="clip_image3380"/>
        <xdr:cNvPicPr>
          <a:picLocks noChangeAspect="1"/>
        </xdr:cNvPicPr>
      </xdr:nvPicPr>
      <xdr:blipFill>
        <a:blip r:embed="rId1"/>
        <a:stretch>
          <a:fillRect/>
        </a:stretch>
      </xdr:blipFill>
      <xdr:spPr>
        <a:xfrm>
          <a:off x="4259580" y="3302000"/>
          <a:ext cx="64135" cy="24892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248920</xdr:rowOff>
    </xdr:to>
    <xdr:pic>
      <xdr:nvPicPr>
        <xdr:cNvPr id="577" name="Picture 6" descr="clip_image3381"/>
        <xdr:cNvPicPr>
          <a:picLocks noChangeAspect="1"/>
        </xdr:cNvPicPr>
      </xdr:nvPicPr>
      <xdr:blipFill>
        <a:blip r:embed="rId1"/>
        <a:stretch>
          <a:fillRect/>
        </a:stretch>
      </xdr:blipFill>
      <xdr:spPr>
        <a:xfrm>
          <a:off x="4259580" y="3302000"/>
          <a:ext cx="69850" cy="24892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57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57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58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58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58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58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58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58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58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58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58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58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59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59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59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59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59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59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59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59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59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59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0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0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0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0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0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0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0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0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0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0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1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1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1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1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1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1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1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1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1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1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2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2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2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2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2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2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2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2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2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2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3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3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3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3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3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3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3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3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3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3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4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4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4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4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4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4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4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4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4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4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5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5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5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5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5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5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5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5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5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5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6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6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6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6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6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6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6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6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6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6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7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7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7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7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7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7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7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7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7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7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8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8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8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8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8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8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8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68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68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68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69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69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9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9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9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69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69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69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69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69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0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0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0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0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0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0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0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0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0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0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1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1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1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1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1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1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1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1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1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1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2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2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2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2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2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2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2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2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2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2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3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3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3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3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3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3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3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3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3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3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4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4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4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4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4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4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4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4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4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4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5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5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5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5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5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5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5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5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5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5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6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6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6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6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6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6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6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6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6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6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7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7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7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7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7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7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7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7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7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7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8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8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8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78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78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78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78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78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8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8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9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9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9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9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9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79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79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79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79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79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0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0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0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0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0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0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0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0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0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0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1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1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1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1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1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1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1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1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1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1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2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2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2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2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2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2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2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2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2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2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3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3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3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3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3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3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3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3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3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3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4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4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4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4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4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4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4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4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4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4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5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5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5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5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5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5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5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5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5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5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6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6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6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6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6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6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6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6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6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6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7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7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7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7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7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7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7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7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7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7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8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8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88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88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8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8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8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8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8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8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9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89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89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89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89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89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9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89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89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89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0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0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0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0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0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0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0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0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0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0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1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1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1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1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1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1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1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1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1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1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2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2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2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2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2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2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2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2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2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2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3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3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3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3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3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3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3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3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3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3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4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4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4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4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4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4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4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4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4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4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5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5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5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5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5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5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5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5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5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5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6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6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6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6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6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6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6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6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6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6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7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7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7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7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7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7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7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7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7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7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8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8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8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8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8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8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8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98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98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98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99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99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9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9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9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99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99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99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99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99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0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0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0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0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0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0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0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0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0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0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1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1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1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1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1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1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1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1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1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1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2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2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2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2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2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2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2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2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2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2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3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3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3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3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3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3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3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3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3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3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4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4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4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4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4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4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4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4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4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4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5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5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5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5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5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5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5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5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5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5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6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6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6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6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6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6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6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6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6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6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7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7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7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7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7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7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7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7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7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7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8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8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8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08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08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08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08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08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8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8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9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9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9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9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9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09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09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09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09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09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0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0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0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0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0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0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0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0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0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0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1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1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1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1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1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1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1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1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1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1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2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2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2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2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2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2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2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2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2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2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3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3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3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3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3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3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3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3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3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3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4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4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4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4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4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4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4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4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4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4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5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5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5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5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5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5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5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5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5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5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6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6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6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6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6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6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6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6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6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6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7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7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7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7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7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7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7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7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7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7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8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8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18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18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8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8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8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8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8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8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9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19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19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19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19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19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9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19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19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19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0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0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0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0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0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0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0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0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0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0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1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1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1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1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1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1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1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1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1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1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2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2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2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2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2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2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2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2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2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2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3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3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3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3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3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3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3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3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3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3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4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4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4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4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4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4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4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4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4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4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5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5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5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5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5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5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5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5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5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5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6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6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6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6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6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6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6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6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6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6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7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7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7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7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7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7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7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7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7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7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8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8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8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8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8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8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8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28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28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28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29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29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9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9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9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29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29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29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29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29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0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0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0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0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0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0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0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0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0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0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1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1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1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1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1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1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1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1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1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1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2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2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2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2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2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2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2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2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2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2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3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3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3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3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3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3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3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3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3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3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4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4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4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4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4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4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4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4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4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4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5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5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5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5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5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5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5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5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5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5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6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6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6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6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6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6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6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6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6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6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7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7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7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7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7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7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7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7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7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7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8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8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8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38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38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38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38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38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8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8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9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9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9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9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9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39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39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39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39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39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0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0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0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0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0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0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0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0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0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0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1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1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1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1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1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1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1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1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1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1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2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2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2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2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2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2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2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2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2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2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3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3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3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3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3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3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3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3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3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3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4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4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4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4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4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4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4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4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4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4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5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5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5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5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5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5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5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5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5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5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6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6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6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6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6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6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6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6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6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6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7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7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7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7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7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7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7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7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7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7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8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8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48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48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8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8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8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8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8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8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9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49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49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49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49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49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9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49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49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49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0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0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0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0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0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0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0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0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0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0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1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1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1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1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1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1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1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1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1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1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2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2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2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2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2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2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2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2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2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2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3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3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3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3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3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3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3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3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3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3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4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4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4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4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4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4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4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4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4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4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5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5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5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5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5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5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5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5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5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5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6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6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6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6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6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6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6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6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6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6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7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7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7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7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7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7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7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7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7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7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8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8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8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8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8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8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8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58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58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58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59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59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9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9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9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59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59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59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59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59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0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0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0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0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0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0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0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0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0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0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1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1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1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1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1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1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1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1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1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1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2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2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2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2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2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2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2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2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2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2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3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3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3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3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3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3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3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3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3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3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4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4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4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4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4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4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46"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47"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48"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49"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50"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51"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5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5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5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5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5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5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58"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59"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60"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61"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62"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63"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6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6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6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6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6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6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70"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71"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72"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73"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74"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75"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7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7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7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7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8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8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82"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683"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684"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685"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686"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687"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8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8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9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9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9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9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94"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695"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696"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697"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698"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699"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00"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701"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02"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703"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704"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705"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06"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707"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08"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709"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710"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711"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712"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713"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714"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715"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716"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717"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718" name="Picture 1" descr="clip_image3376"/>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241300</xdr:rowOff>
    </xdr:to>
    <xdr:pic>
      <xdr:nvPicPr>
        <xdr:cNvPr id="1719" name="Picture 2" descr="clip_image3377"/>
        <xdr:cNvPicPr>
          <a:picLocks noChangeAspect="1"/>
        </xdr:cNvPicPr>
      </xdr:nvPicPr>
      <xdr:blipFill>
        <a:blip r:embed="rId1"/>
        <a:stretch>
          <a:fillRect/>
        </a:stretch>
      </xdr:blipFill>
      <xdr:spPr>
        <a:xfrm>
          <a:off x="4259580" y="3302000"/>
          <a:ext cx="7112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241300</xdr:rowOff>
    </xdr:to>
    <xdr:pic>
      <xdr:nvPicPr>
        <xdr:cNvPr id="1720" name="Picture 3" descr="clip_image3378"/>
        <xdr:cNvPicPr>
          <a:picLocks noChangeAspect="1"/>
        </xdr:cNvPicPr>
      </xdr:nvPicPr>
      <xdr:blipFill>
        <a:blip r:embed="rId1"/>
        <a:stretch>
          <a:fillRect/>
        </a:stretch>
      </xdr:blipFill>
      <xdr:spPr>
        <a:xfrm>
          <a:off x="4259580" y="3302000"/>
          <a:ext cx="66040" cy="24130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241300</xdr:rowOff>
    </xdr:to>
    <xdr:pic>
      <xdr:nvPicPr>
        <xdr:cNvPr id="1721" name="Picture 4" descr="clip_image3379"/>
        <xdr:cNvPicPr>
          <a:picLocks noChangeAspect="1"/>
        </xdr:cNvPicPr>
      </xdr:nvPicPr>
      <xdr:blipFill>
        <a:blip r:embed="rId1"/>
        <a:stretch>
          <a:fillRect/>
        </a:stretch>
      </xdr:blipFill>
      <xdr:spPr>
        <a:xfrm>
          <a:off x="4259580" y="3302000"/>
          <a:ext cx="69215" cy="24130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241300</xdr:rowOff>
    </xdr:to>
    <xdr:pic>
      <xdr:nvPicPr>
        <xdr:cNvPr id="1722" name="Picture 5" descr="clip_image3380"/>
        <xdr:cNvPicPr>
          <a:picLocks noChangeAspect="1"/>
        </xdr:cNvPicPr>
      </xdr:nvPicPr>
      <xdr:blipFill>
        <a:blip r:embed="rId1"/>
        <a:stretch>
          <a:fillRect/>
        </a:stretch>
      </xdr:blipFill>
      <xdr:spPr>
        <a:xfrm>
          <a:off x="4259580" y="3302000"/>
          <a:ext cx="64135" cy="24130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241300</xdr:rowOff>
    </xdr:to>
    <xdr:pic>
      <xdr:nvPicPr>
        <xdr:cNvPr id="1723" name="Picture 6" descr="clip_image3381"/>
        <xdr:cNvPicPr>
          <a:picLocks noChangeAspect="1"/>
        </xdr:cNvPicPr>
      </xdr:nvPicPr>
      <xdr:blipFill>
        <a:blip r:embed="rId1"/>
        <a:stretch>
          <a:fillRect/>
        </a:stretch>
      </xdr:blipFill>
      <xdr:spPr>
        <a:xfrm>
          <a:off x="4259580" y="3302000"/>
          <a:ext cx="69850" cy="24130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24" name="Picture 1" descr="clip_image3376"/>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71120</xdr:colOff>
      <xdr:row>10</xdr:row>
      <xdr:rowOff>250190</xdr:rowOff>
    </xdr:to>
    <xdr:pic>
      <xdr:nvPicPr>
        <xdr:cNvPr id="1725" name="Picture 2" descr="clip_image3377"/>
        <xdr:cNvPicPr>
          <a:picLocks noChangeAspect="1"/>
        </xdr:cNvPicPr>
      </xdr:nvPicPr>
      <xdr:blipFill>
        <a:blip r:embed="rId1"/>
        <a:stretch>
          <a:fillRect/>
        </a:stretch>
      </xdr:blipFill>
      <xdr:spPr>
        <a:xfrm>
          <a:off x="4259580" y="3302000"/>
          <a:ext cx="71120" cy="250190"/>
        </a:xfrm>
        <a:prstGeom prst="rect">
          <a:avLst/>
        </a:prstGeom>
        <a:noFill/>
        <a:ln w="9525">
          <a:noFill/>
        </a:ln>
      </xdr:spPr>
    </xdr:pic>
    <xdr:clientData/>
  </xdr:twoCellAnchor>
  <xdr:twoCellAnchor editAs="oneCell">
    <xdr:from>
      <xdr:col>4</xdr:col>
      <xdr:colOff>0</xdr:colOff>
      <xdr:row>10</xdr:row>
      <xdr:rowOff>0</xdr:rowOff>
    </xdr:from>
    <xdr:to>
      <xdr:col>4</xdr:col>
      <xdr:colOff>66040</xdr:colOff>
      <xdr:row>10</xdr:row>
      <xdr:rowOff>250190</xdr:rowOff>
    </xdr:to>
    <xdr:pic>
      <xdr:nvPicPr>
        <xdr:cNvPr id="1726" name="Picture 3" descr="clip_image3378"/>
        <xdr:cNvPicPr>
          <a:picLocks noChangeAspect="1"/>
        </xdr:cNvPicPr>
      </xdr:nvPicPr>
      <xdr:blipFill>
        <a:blip r:embed="rId1"/>
        <a:stretch>
          <a:fillRect/>
        </a:stretch>
      </xdr:blipFill>
      <xdr:spPr>
        <a:xfrm>
          <a:off x="4259580" y="3302000"/>
          <a:ext cx="66040" cy="250190"/>
        </a:xfrm>
        <a:prstGeom prst="rect">
          <a:avLst/>
        </a:prstGeom>
        <a:noFill/>
        <a:ln w="9525">
          <a:noFill/>
        </a:ln>
      </xdr:spPr>
    </xdr:pic>
    <xdr:clientData/>
  </xdr:twoCellAnchor>
  <xdr:twoCellAnchor editAs="oneCell">
    <xdr:from>
      <xdr:col>4</xdr:col>
      <xdr:colOff>0</xdr:colOff>
      <xdr:row>10</xdr:row>
      <xdr:rowOff>0</xdr:rowOff>
    </xdr:from>
    <xdr:to>
      <xdr:col>4</xdr:col>
      <xdr:colOff>69215</xdr:colOff>
      <xdr:row>10</xdr:row>
      <xdr:rowOff>250190</xdr:rowOff>
    </xdr:to>
    <xdr:pic>
      <xdr:nvPicPr>
        <xdr:cNvPr id="1727" name="Picture 4" descr="clip_image3379"/>
        <xdr:cNvPicPr>
          <a:picLocks noChangeAspect="1"/>
        </xdr:cNvPicPr>
      </xdr:nvPicPr>
      <xdr:blipFill>
        <a:blip r:embed="rId1"/>
        <a:stretch>
          <a:fillRect/>
        </a:stretch>
      </xdr:blipFill>
      <xdr:spPr>
        <a:xfrm>
          <a:off x="4259580" y="3302000"/>
          <a:ext cx="69215" cy="250190"/>
        </a:xfrm>
        <a:prstGeom prst="rect">
          <a:avLst/>
        </a:prstGeom>
        <a:noFill/>
        <a:ln w="9525">
          <a:noFill/>
        </a:ln>
      </xdr:spPr>
    </xdr:pic>
    <xdr:clientData/>
  </xdr:twoCellAnchor>
  <xdr:twoCellAnchor editAs="oneCell">
    <xdr:from>
      <xdr:col>4</xdr:col>
      <xdr:colOff>0</xdr:colOff>
      <xdr:row>10</xdr:row>
      <xdr:rowOff>0</xdr:rowOff>
    </xdr:from>
    <xdr:to>
      <xdr:col>4</xdr:col>
      <xdr:colOff>64135</xdr:colOff>
      <xdr:row>10</xdr:row>
      <xdr:rowOff>250190</xdr:rowOff>
    </xdr:to>
    <xdr:pic>
      <xdr:nvPicPr>
        <xdr:cNvPr id="1728" name="Picture 5" descr="clip_image3380"/>
        <xdr:cNvPicPr>
          <a:picLocks noChangeAspect="1"/>
        </xdr:cNvPicPr>
      </xdr:nvPicPr>
      <xdr:blipFill>
        <a:blip r:embed="rId1"/>
        <a:stretch>
          <a:fillRect/>
        </a:stretch>
      </xdr:blipFill>
      <xdr:spPr>
        <a:xfrm>
          <a:off x="4259580" y="3302000"/>
          <a:ext cx="64135" cy="250190"/>
        </a:xfrm>
        <a:prstGeom prst="rect">
          <a:avLst/>
        </a:prstGeom>
        <a:noFill/>
        <a:ln w="9525">
          <a:noFill/>
        </a:ln>
      </xdr:spPr>
    </xdr:pic>
    <xdr:clientData/>
  </xdr:twoCellAnchor>
  <xdr:twoCellAnchor editAs="oneCell">
    <xdr:from>
      <xdr:col>4</xdr:col>
      <xdr:colOff>0</xdr:colOff>
      <xdr:row>10</xdr:row>
      <xdr:rowOff>0</xdr:rowOff>
    </xdr:from>
    <xdr:to>
      <xdr:col>4</xdr:col>
      <xdr:colOff>69850</xdr:colOff>
      <xdr:row>10</xdr:row>
      <xdr:rowOff>250190</xdr:rowOff>
    </xdr:to>
    <xdr:pic>
      <xdr:nvPicPr>
        <xdr:cNvPr id="1729" name="Picture 6" descr="clip_image3381"/>
        <xdr:cNvPicPr>
          <a:picLocks noChangeAspect="1"/>
        </xdr:cNvPicPr>
      </xdr:nvPicPr>
      <xdr:blipFill>
        <a:blip r:embed="rId1"/>
        <a:stretch>
          <a:fillRect/>
        </a:stretch>
      </xdr:blipFill>
      <xdr:spPr>
        <a:xfrm>
          <a:off x="4259580" y="3302000"/>
          <a:ext cx="69850" cy="25019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3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3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3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3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73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73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3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3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3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3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4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4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4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4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4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4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4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4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4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4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5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5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75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75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5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5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5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5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75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75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6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6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6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6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6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6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6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6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6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6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7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7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7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7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7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7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77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77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7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7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8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8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78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78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8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8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8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8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8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8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79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79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79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79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79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79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79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79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79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79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0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0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0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0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0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0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0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0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0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0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1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1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1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1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1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1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1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1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1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1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2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2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2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2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2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2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2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2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2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2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3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3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3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3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3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3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3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3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3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3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4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4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4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4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4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4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4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4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4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4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5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5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5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5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5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5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5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5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5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5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6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6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6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6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6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6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6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6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6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6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7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7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7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7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7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7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7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7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7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7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8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8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8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8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8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8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88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88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88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88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89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89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9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9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89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89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89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89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89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89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0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0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0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0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0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0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0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0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0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0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1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1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1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1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1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1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1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1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1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1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2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2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2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2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2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2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2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2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2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2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3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3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3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3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3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3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3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3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3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3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4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4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4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4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4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4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4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4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4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4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5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5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5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5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5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5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5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5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5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5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6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6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6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6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6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6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6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6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6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6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7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7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7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7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7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7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7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7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7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7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8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8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198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198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198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198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198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198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8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8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9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9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9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9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199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199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199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199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199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199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0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0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0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0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0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0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0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0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0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0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1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1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1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1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1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1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1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1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1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1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2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2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2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2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2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2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2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2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2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2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3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3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3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3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3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3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3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3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3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3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4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4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4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4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4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4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4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4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4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4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5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5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5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5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5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5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5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5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5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5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6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6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6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6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6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6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6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6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6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6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7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7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7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7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7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7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7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7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7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7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8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8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08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08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8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8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8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8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8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8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09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09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09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09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09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09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09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09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09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09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0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0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0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0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0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0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0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0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0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0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1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1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1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1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1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1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1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1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1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1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2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2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2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2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2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2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2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2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2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2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3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3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3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3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3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3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3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3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3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3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4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4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4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4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4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4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4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4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4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4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5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5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5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5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5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5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5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5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5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5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6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6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6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6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6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6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6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6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6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6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7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7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7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7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7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7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7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7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7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7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8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8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8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8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8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8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18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18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18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18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19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19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9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9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19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19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19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19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19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19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0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0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0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0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0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0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0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0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0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0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1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1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1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1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1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1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1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1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1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1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2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2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22"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23"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24"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25"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26"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27"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2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2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3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3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3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3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34"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35"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36"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37"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38"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39"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4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4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4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4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4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4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46"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47"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48"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49"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50"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51"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5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5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5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5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5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5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58"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59"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60"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61"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62"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63"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6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6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6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6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6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6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70"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71"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72"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73"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74"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75"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76"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77"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78"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79"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80"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81"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282"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283"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284"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285"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286"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287"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88"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89"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90"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91"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92"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93"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241300</xdr:rowOff>
    </xdr:to>
    <xdr:pic>
      <xdr:nvPicPr>
        <xdr:cNvPr id="2294" name="Picture 1" descr="clip_image3376"/>
        <xdr:cNvPicPr>
          <a:picLocks noChangeAspect="1"/>
        </xdr:cNvPicPr>
      </xdr:nvPicPr>
      <xdr:blipFill>
        <a:blip r:embed="rId1"/>
        <a:stretch>
          <a:fillRect/>
        </a:stretch>
      </xdr:blipFill>
      <xdr:spPr>
        <a:xfrm>
          <a:off x="7660005" y="200025000"/>
          <a:ext cx="66040" cy="24130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241300</xdr:rowOff>
    </xdr:to>
    <xdr:pic>
      <xdr:nvPicPr>
        <xdr:cNvPr id="2295" name="Picture 2" descr="clip_image3377"/>
        <xdr:cNvPicPr>
          <a:picLocks noChangeAspect="1"/>
        </xdr:cNvPicPr>
      </xdr:nvPicPr>
      <xdr:blipFill>
        <a:blip r:embed="rId1"/>
        <a:stretch>
          <a:fillRect/>
        </a:stretch>
      </xdr:blipFill>
      <xdr:spPr>
        <a:xfrm>
          <a:off x="7733030" y="200025000"/>
          <a:ext cx="71120" cy="24130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241300</xdr:rowOff>
    </xdr:to>
    <xdr:pic>
      <xdr:nvPicPr>
        <xdr:cNvPr id="2296" name="Picture 3" descr="clip_image3378"/>
        <xdr:cNvPicPr>
          <a:picLocks noChangeAspect="1"/>
        </xdr:cNvPicPr>
      </xdr:nvPicPr>
      <xdr:blipFill>
        <a:blip r:embed="rId1"/>
        <a:stretch>
          <a:fillRect/>
        </a:stretch>
      </xdr:blipFill>
      <xdr:spPr>
        <a:xfrm>
          <a:off x="7813040" y="200025000"/>
          <a:ext cx="66040" cy="24130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241300</xdr:rowOff>
    </xdr:to>
    <xdr:pic>
      <xdr:nvPicPr>
        <xdr:cNvPr id="2297" name="Picture 4" descr="clip_image3379"/>
        <xdr:cNvPicPr>
          <a:picLocks noChangeAspect="1"/>
        </xdr:cNvPicPr>
      </xdr:nvPicPr>
      <xdr:blipFill>
        <a:blip r:embed="rId1"/>
        <a:stretch>
          <a:fillRect/>
        </a:stretch>
      </xdr:blipFill>
      <xdr:spPr>
        <a:xfrm>
          <a:off x="7887970" y="200025000"/>
          <a:ext cx="69215" cy="24130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241300</xdr:rowOff>
    </xdr:to>
    <xdr:pic>
      <xdr:nvPicPr>
        <xdr:cNvPr id="2298" name="Picture 5" descr="clip_image3380"/>
        <xdr:cNvPicPr>
          <a:picLocks noChangeAspect="1"/>
        </xdr:cNvPicPr>
      </xdr:nvPicPr>
      <xdr:blipFill>
        <a:blip r:embed="rId1"/>
        <a:stretch>
          <a:fillRect/>
        </a:stretch>
      </xdr:blipFill>
      <xdr:spPr>
        <a:xfrm>
          <a:off x="7945755" y="200025000"/>
          <a:ext cx="64135" cy="24130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241300</xdr:rowOff>
    </xdr:to>
    <xdr:pic>
      <xdr:nvPicPr>
        <xdr:cNvPr id="2299" name="Picture 6" descr="clip_image3381"/>
        <xdr:cNvPicPr>
          <a:picLocks noChangeAspect="1"/>
        </xdr:cNvPicPr>
      </xdr:nvPicPr>
      <xdr:blipFill>
        <a:blip r:embed="rId1"/>
        <a:stretch>
          <a:fillRect/>
        </a:stretch>
      </xdr:blipFill>
      <xdr:spPr>
        <a:xfrm>
          <a:off x="7945755" y="200025000"/>
          <a:ext cx="69850" cy="241300"/>
        </a:xfrm>
        <a:prstGeom prst="rect">
          <a:avLst/>
        </a:prstGeom>
        <a:noFill/>
        <a:ln w="9525">
          <a:noFill/>
        </a:ln>
      </xdr:spPr>
    </xdr:pic>
    <xdr:clientData/>
  </xdr:twoCellAnchor>
  <xdr:twoCellAnchor editAs="oneCell">
    <xdr:from>
      <xdr:col>6</xdr:col>
      <xdr:colOff>0</xdr:colOff>
      <xdr:row>145</xdr:row>
      <xdr:rowOff>0</xdr:rowOff>
    </xdr:from>
    <xdr:to>
      <xdr:col>6</xdr:col>
      <xdr:colOff>66040</xdr:colOff>
      <xdr:row>145</xdr:row>
      <xdr:rowOff>248920</xdr:rowOff>
    </xdr:to>
    <xdr:pic>
      <xdr:nvPicPr>
        <xdr:cNvPr id="2300" name="Picture 1" descr="clip_image3376"/>
        <xdr:cNvPicPr>
          <a:picLocks noChangeAspect="1"/>
        </xdr:cNvPicPr>
      </xdr:nvPicPr>
      <xdr:blipFill>
        <a:blip r:embed="rId1"/>
        <a:stretch>
          <a:fillRect/>
        </a:stretch>
      </xdr:blipFill>
      <xdr:spPr>
        <a:xfrm>
          <a:off x="7660005" y="200025000"/>
          <a:ext cx="66040" cy="248920"/>
        </a:xfrm>
        <a:prstGeom prst="rect">
          <a:avLst/>
        </a:prstGeom>
        <a:noFill/>
        <a:ln w="9525">
          <a:noFill/>
        </a:ln>
      </xdr:spPr>
    </xdr:pic>
    <xdr:clientData/>
  </xdr:twoCellAnchor>
  <xdr:twoCellAnchor editAs="oneCell">
    <xdr:from>
      <xdr:col>6</xdr:col>
      <xdr:colOff>73025</xdr:colOff>
      <xdr:row>145</xdr:row>
      <xdr:rowOff>0</xdr:rowOff>
    </xdr:from>
    <xdr:to>
      <xdr:col>6</xdr:col>
      <xdr:colOff>144145</xdr:colOff>
      <xdr:row>145</xdr:row>
      <xdr:rowOff>248920</xdr:rowOff>
    </xdr:to>
    <xdr:pic>
      <xdr:nvPicPr>
        <xdr:cNvPr id="2301" name="Picture 2" descr="clip_image3377"/>
        <xdr:cNvPicPr>
          <a:picLocks noChangeAspect="1"/>
        </xdr:cNvPicPr>
      </xdr:nvPicPr>
      <xdr:blipFill>
        <a:blip r:embed="rId1"/>
        <a:stretch>
          <a:fillRect/>
        </a:stretch>
      </xdr:blipFill>
      <xdr:spPr>
        <a:xfrm>
          <a:off x="7733030" y="200025000"/>
          <a:ext cx="71120" cy="248920"/>
        </a:xfrm>
        <a:prstGeom prst="rect">
          <a:avLst/>
        </a:prstGeom>
        <a:noFill/>
        <a:ln w="9525">
          <a:noFill/>
        </a:ln>
      </xdr:spPr>
    </xdr:pic>
    <xdr:clientData/>
  </xdr:twoCellAnchor>
  <xdr:twoCellAnchor editAs="oneCell">
    <xdr:from>
      <xdr:col>6</xdr:col>
      <xdr:colOff>153035</xdr:colOff>
      <xdr:row>145</xdr:row>
      <xdr:rowOff>0</xdr:rowOff>
    </xdr:from>
    <xdr:to>
      <xdr:col>6</xdr:col>
      <xdr:colOff>219075</xdr:colOff>
      <xdr:row>145</xdr:row>
      <xdr:rowOff>248920</xdr:rowOff>
    </xdr:to>
    <xdr:pic>
      <xdr:nvPicPr>
        <xdr:cNvPr id="2302" name="Picture 3" descr="clip_image3378"/>
        <xdr:cNvPicPr>
          <a:picLocks noChangeAspect="1"/>
        </xdr:cNvPicPr>
      </xdr:nvPicPr>
      <xdr:blipFill>
        <a:blip r:embed="rId1"/>
        <a:stretch>
          <a:fillRect/>
        </a:stretch>
      </xdr:blipFill>
      <xdr:spPr>
        <a:xfrm>
          <a:off x="7813040" y="200025000"/>
          <a:ext cx="66040" cy="248920"/>
        </a:xfrm>
        <a:prstGeom prst="rect">
          <a:avLst/>
        </a:prstGeom>
        <a:noFill/>
        <a:ln w="9525">
          <a:noFill/>
        </a:ln>
      </xdr:spPr>
    </xdr:pic>
    <xdr:clientData/>
  </xdr:twoCellAnchor>
  <xdr:twoCellAnchor editAs="oneCell">
    <xdr:from>
      <xdr:col>6</xdr:col>
      <xdr:colOff>227965</xdr:colOff>
      <xdr:row>145</xdr:row>
      <xdr:rowOff>0</xdr:rowOff>
    </xdr:from>
    <xdr:to>
      <xdr:col>7</xdr:col>
      <xdr:colOff>11430</xdr:colOff>
      <xdr:row>145</xdr:row>
      <xdr:rowOff>248920</xdr:rowOff>
    </xdr:to>
    <xdr:pic>
      <xdr:nvPicPr>
        <xdr:cNvPr id="2303" name="Picture 4" descr="clip_image3379"/>
        <xdr:cNvPicPr>
          <a:picLocks noChangeAspect="1"/>
        </xdr:cNvPicPr>
      </xdr:nvPicPr>
      <xdr:blipFill>
        <a:blip r:embed="rId1"/>
        <a:stretch>
          <a:fillRect/>
        </a:stretch>
      </xdr:blipFill>
      <xdr:spPr>
        <a:xfrm>
          <a:off x="7887970" y="200025000"/>
          <a:ext cx="69215" cy="248920"/>
        </a:xfrm>
        <a:prstGeom prst="rect">
          <a:avLst/>
        </a:prstGeom>
        <a:noFill/>
        <a:ln w="9525">
          <a:noFill/>
        </a:ln>
      </xdr:spPr>
    </xdr:pic>
    <xdr:clientData/>
  </xdr:twoCellAnchor>
  <xdr:twoCellAnchor editAs="oneCell">
    <xdr:from>
      <xdr:col>6</xdr:col>
      <xdr:colOff>306070</xdr:colOff>
      <xdr:row>145</xdr:row>
      <xdr:rowOff>0</xdr:rowOff>
    </xdr:from>
    <xdr:to>
      <xdr:col>7</xdr:col>
      <xdr:colOff>64135</xdr:colOff>
      <xdr:row>145</xdr:row>
      <xdr:rowOff>248920</xdr:rowOff>
    </xdr:to>
    <xdr:pic>
      <xdr:nvPicPr>
        <xdr:cNvPr id="2304" name="Picture 5" descr="clip_image3380"/>
        <xdr:cNvPicPr>
          <a:picLocks noChangeAspect="1"/>
        </xdr:cNvPicPr>
      </xdr:nvPicPr>
      <xdr:blipFill>
        <a:blip r:embed="rId1"/>
        <a:stretch>
          <a:fillRect/>
        </a:stretch>
      </xdr:blipFill>
      <xdr:spPr>
        <a:xfrm>
          <a:off x="7945755" y="200025000"/>
          <a:ext cx="64135" cy="248920"/>
        </a:xfrm>
        <a:prstGeom prst="rect">
          <a:avLst/>
        </a:prstGeom>
        <a:noFill/>
        <a:ln w="9525">
          <a:noFill/>
        </a:ln>
      </xdr:spPr>
    </xdr:pic>
    <xdr:clientData/>
  </xdr:twoCellAnchor>
  <xdr:twoCellAnchor editAs="oneCell">
    <xdr:from>
      <xdr:col>6</xdr:col>
      <xdr:colOff>379095</xdr:colOff>
      <xdr:row>145</xdr:row>
      <xdr:rowOff>0</xdr:rowOff>
    </xdr:from>
    <xdr:to>
      <xdr:col>7</xdr:col>
      <xdr:colOff>69850</xdr:colOff>
      <xdr:row>145</xdr:row>
      <xdr:rowOff>248920</xdr:rowOff>
    </xdr:to>
    <xdr:pic>
      <xdr:nvPicPr>
        <xdr:cNvPr id="2305" name="Picture 6" descr="clip_image3381"/>
        <xdr:cNvPicPr>
          <a:picLocks noChangeAspect="1"/>
        </xdr:cNvPicPr>
      </xdr:nvPicPr>
      <xdr:blipFill>
        <a:blip r:embed="rId1"/>
        <a:stretch>
          <a:fillRect/>
        </a:stretch>
      </xdr:blipFill>
      <xdr:spPr>
        <a:xfrm>
          <a:off x="7945755" y="200025000"/>
          <a:ext cx="69850" cy="248920"/>
        </a:xfrm>
        <a:prstGeom prst="rect">
          <a:avLst/>
        </a:prstGeom>
        <a:noFill/>
        <a:ln w="9525">
          <a:noFill/>
        </a:ln>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topLeftCell="A26" workbookViewId="0">
      <selection activeCell="L13" sqref="L13"/>
    </sheetView>
  </sheetViews>
  <sheetFormatPr defaultColWidth="9" defaultRowHeight="13.5"/>
  <cols>
    <col min="1" max="1" width="23.15" customWidth="1"/>
    <col min="3" max="4" width="9.25"/>
  </cols>
  <sheetData>
    <row r="1" ht="25" customHeight="1" spans="1:9">
      <c r="A1" s="75" t="s">
        <v>0</v>
      </c>
      <c r="B1" s="7"/>
      <c r="C1" s="43"/>
      <c r="D1" s="43"/>
      <c r="E1" s="43"/>
      <c r="F1" s="43"/>
      <c r="G1" s="43"/>
      <c r="H1" s="43"/>
      <c r="I1" s="6"/>
    </row>
    <row r="2" ht="24" spans="1:9">
      <c r="A2" s="9" t="s">
        <v>1</v>
      </c>
      <c r="B2" s="8"/>
      <c r="C2" s="44"/>
      <c r="D2" s="44"/>
      <c r="E2" s="44"/>
      <c r="F2" s="44"/>
      <c r="G2" s="44"/>
      <c r="H2" s="44"/>
      <c r="I2" s="9"/>
    </row>
    <row r="3" ht="19" customHeight="1" spans="1:9">
      <c r="A3" s="13" t="s">
        <v>2</v>
      </c>
      <c r="B3" s="13" t="s">
        <v>3</v>
      </c>
      <c r="C3" s="48" t="s">
        <v>4</v>
      </c>
      <c r="D3" s="48"/>
      <c r="E3" s="48"/>
      <c r="F3" s="48"/>
      <c r="G3" s="48"/>
      <c r="H3" s="48"/>
      <c r="I3" s="14"/>
    </row>
    <row r="4" ht="21" customHeight="1" spans="1:9">
      <c r="A4" s="15"/>
      <c r="B4" s="15"/>
      <c r="C4" s="50" t="s">
        <v>5</v>
      </c>
      <c r="D4" s="62" t="s">
        <v>6</v>
      </c>
      <c r="E4" s="63"/>
      <c r="F4" s="63"/>
      <c r="G4" s="63"/>
      <c r="H4" s="64"/>
      <c r="I4" s="13" t="s">
        <v>7</v>
      </c>
    </row>
    <row r="5" ht="21" customHeight="1" spans="1:9">
      <c r="A5" s="16"/>
      <c r="B5" s="16"/>
      <c r="C5" s="52"/>
      <c r="D5" s="66" t="s">
        <v>8</v>
      </c>
      <c r="E5" s="66" t="s">
        <v>9</v>
      </c>
      <c r="F5" s="66" t="s">
        <v>10</v>
      </c>
      <c r="G5" s="66" t="s">
        <v>11</v>
      </c>
      <c r="H5" s="66" t="s">
        <v>12</v>
      </c>
      <c r="I5" s="16"/>
    </row>
    <row r="6" ht="27" customHeight="1" spans="1:9">
      <c r="A6" s="17" t="s">
        <v>13</v>
      </c>
      <c r="B6" s="76">
        <v>189</v>
      </c>
      <c r="C6" s="71">
        <v>11537.87</v>
      </c>
      <c r="D6" s="71">
        <v>11537.87</v>
      </c>
      <c r="E6" s="71">
        <v>7744</v>
      </c>
      <c r="F6" s="71">
        <v>3549</v>
      </c>
      <c r="G6" s="71">
        <v>0</v>
      </c>
      <c r="H6" s="71">
        <v>244.87</v>
      </c>
      <c r="I6" s="71">
        <v>0</v>
      </c>
    </row>
    <row r="7" ht="27" customHeight="1" spans="1:9">
      <c r="A7" s="20" t="s">
        <v>14</v>
      </c>
      <c r="B7" s="77">
        <v>138</v>
      </c>
      <c r="C7" s="31">
        <v>8563.87</v>
      </c>
      <c r="D7" s="31">
        <v>8563.87</v>
      </c>
      <c r="E7" s="31">
        <v>6119</v>
      </c>
      <c r="F7" s="31">
        <v>2444</v>
      </c>
      <c r="G7" s="31">
        <v>0</v>
      </c>
      <c r="H7" s="31">
        <v>0.87</v>
      </c>
      <c r="I7" s="31">
        <v>0</v>
      </c>
    </row>
    <row r="8" ht="27" customHeight="1" spans="1:9">
      <c r="A8" s="24" t="s">
        <v>15</v>
      </c>
      <c r="B8" s="77">
        <v>26</v>
      </c>
      <c r="C8" s="31">
        <v>2193</v>
      </c>
      <c r="D8" s="31">
        <v>2193</v>
      </c>
      <c r="E8" s="31">
        <v>1868</v>
      </c>
      <c r="F8" s="31">
        <v>325</v>
      </c>
      <c r="G8" s="31">
        <v>0</v>
      </c>
      <c r="H8" s="31">
        <v>0</v>
      </c>
      <c r="I8" s="31">
        <v>0</v>
      </c>
    </row>
    <row r="9" ht="27" customHeight="1" spans="1:9">
      <c r="A9" s="26" t="s">
        <v>16</v>
      </c>
      <c r="B9" s="77">
        <v>13</v>
      </c>
      <c r="C9" s="53">
        <v>681</v>
      </c>
      <c r="D9" s="53">
        <v>681</v>
      </c>
      <c r="E9" s="53">
        <v>541</v>
      </c>
      <c r="F9" s="53">
        <v>140</v>
      </c>
      <c r="G9" s="53">
        <v>0</v>
      </c>
      <c r="H9" s="53">
        <v>0</v>
      </c>
      <c r="I9" s="53">
        <v>0</v>
      </c>
    </row>
    <row r="10" ht="27" customHeight="1" spans="1:9">
      <c r="A10" s="37" t="s">
        <v>17</v>
      </c>
      <c r="B10" s="78">
        <v>11</v>
      </c>
      <c r="C10" s="57">
        <v>812</v>
      </c>
      <c r="D10" s="57">
        <v>812</v>
      </c>
      <c r="E10" s="57">
        <v>627</v>
      </c>
      <c r="F10" s="57">
        <v>185</v>
      </c>
      <c r="G10" s="57">
        <v>0</v>
      </c>
      <c r="H10" s="57">
        <v>0</v>
      </c>
      <c r="I10" s="57">
        <v>0</v>
      </c>
    </row>
    <row r="11" ht="27" customHeight="1" spans="1:9">
      <c r="A11" s="37" t="s">
        <v>18</v>
      </c>
      <c r="B11" s="78">
        <v>2</v>
      </c>
      <c r="C11" s="57">
        <v>700</v>
      </c>
      <c r="D11" s="57">
        <v>700</v>
      </c>
      <c r="E11" s="57">
        <v>700</v>
      </c>
      <c r="F11" s="57">
        <v>0</v>
      </c>
      <c r="G11" s="57">
        <v>0</v>
      </c>
      <c r="H11" s="57">
        <v>0</v>
      </c>
      <c r="I11" s="57">
        <v>0</v>
      </c>
    </row>
    <row r="12" ht="27" customHeight="1" spans="1:9">
      <c r="A12" s="40" t="s">
        <v>19</v>
      </c>
      <c r="B12" s="78">
        <v>23</v>
      </c>
      <c r="C12" s="31">
        <v>1709</v>
      </c>
      <c r="D12" s="31">
        <v>1709</v>
      </c>
      <c r="E12" s="31">
        <v>1359</v>
      </c>
      <c r="F12" s="31">
        <v>350</v>
      </c>
      <c r="G12" s="31">
        <v>0</v>
      </c>
      <c r="H12" s="31">
        <v>0</v>
      </c>
      <c r="I12" s="31">
        <v>0</v>
      </c>
    </row>
    <row r="13" ht="27" customHeight="1" spans="1:9">
      <c r="A13" s="37" t="s">
        <v>20</v>
      </c>
      <c r="B13" s="78">
        <v>7</v>
      </c>
      <c r="C13" s="57">
        <v>426</v>
      </c>
      <c r="D13" s="57">
        <v>336</v>
      </c>
      <c r="E13" s="57">
        <v>306</v>
      </c>
      <c r="F13" s="57">
        <v>30</v>
      </c>
      <c r="G13" s="57">
        <v>0</v>
      </c>
      <c r="H13" s="57">
        <v>0</v>
      </c>
      <c r="I13" s="57">
        <v>0</v>
      </c>
    </row>
    <row r="14" ht="27" customHeight="1" spans="1:9">
      <c r="A14" s="37" t="s">
        <v>21</v>
      </c>
      <c r="B14" s="78">
        <v>16</v>
      </c>
      <c r="C14" s="57">
        <v>1373</v>
      </c>
      <c r="D14" s="57">
        <v>1373</v>
      </c>
      <c r="E14" s="57">
        <v>1053</v>
      </c>
      <c r="F14" s="57">
        <v>320</v>
      </c>
      <c r="G14" s="57">
        <v>0</v>
      </c>
      <c r="H14" s="57">
        <v>0</v>
      </c>
      <c r="I14" s="57">
        <v>0</v>
      </c>
    </row>
    <row r="15" ht="27" customHeight="1" spans="1:9">
      <c r="A15" s="40" t="s">
        <v>22</v>
      </c>
      <c r="B15" s="78">
        <v>76</v>
      </c>
      <c r="C15" s="31">
        <v>3457</v>
      </c>
      <c r="D15" s="31">
        <v>3457</v>
      </c>
      <c r="E15" s="31">
        <v>2892</v>
      </c>
      <c r="F15" s="31">
        <v>565</v>
      </c>
      <c r="G15" s="31">
        <v>0</v>
      </c>
      <c r="H15" s="31">
        <v>0</v>
      </c>
      <c r="I15" s="31">
        <v>0</v>
      </c>
    </row>
    <row r="16" ht="27" customHeight="1" spans="1:9">
      <c r="A16" s="37" t="s">
        <v>23</v>
      </c>
      <c r="B16" s="78">
        <v>73</v>
      </c>
      <c r="C16" s="57">
        <v>3342</v>
      </c>
      <c r="D16" s="57">
        <v>3342</v>
      </c>
      <c r="E16" s="57">
        <v>2854</v>
      </c>
      <c r="F16" s="57">
        <v>488</v>
      </c>
      <c r="G16" s="57">
        <v>0</v>
      </c>
      <c r="H16" s="57">
        <v>0</v>
      </c>
      <c r="I16" s="57">
        <v>0</v>
      </c>
    </row>
    <row r="17" ht="27" customHeight="1" spans="1:9">
      <c r="A17" s="37" t="s">
        <v>24</v>
      </c>
      <c r="B17" s="78">
        <v>3</v>
      </c>
      <c r="C17" s="31">
        <v>115</v>
      </c>
      <c r="D17" s="31">
        <v>115</v>
      </c>
      <c r="E17" s="31">
        <v>38</v>
      </c>
      <c r="F17" s="31">
        <v>77</v>
      </c>
      <c r="G17" s="31">
        <v>0</v>
      </c>
      <c r="H17" s="31">
        <v>0</v>
      </c>
      <c r="I17" s="31">
        <v>0</v>
      </c>
    </row>
    <row r="18" ht="27" customHeight="1" spans="1:9">
      <c r="A18" s="40" t="s">
        <v>25</v>
      </c>
      <c r="B18" s="78">
        <v>13</v>
      </c>
      <c r="C18" s="31">
        <v>1204.87</v>
      </c>
      <c r="D18" s="31">
        <v>1204.87</v>
      </c>
      <c r="E18" s="31">
        <v>0</v>
      </c>
      <c r="F18" s="31">
        <v>1204</v>
      </c>
      <c r="G18" s="31">
        <v>0</v>
      </c>
      <c r="H18" s="31">
        <v>0.87</v>
      </c>
      <c r="I18" s="31">
        <v>0</v>
      </c>
    </row>
    <row r="19" ht="27" customHeight="1" spans="1:9">
      <c r="A19" s="37" t="s">
        <v>26</v>
      </c>
      <c r="B19" s="78">
        <v>1</v>
      </c>
      <c r="C19" s="57">
        <v>777</v>
      </c>
      <c r="D19" s="57">
        <v>777</v>
      </c>
      <c r="E19" s="57">
        <v>0</v>
      </c>
      <c r="F19" s="57">
        <v>777</v>
      </c>
      <c r="G19" s="57">
        <v>0</v>
      </c>
      <c r="H19" s="57">
        <v>0</v>
      </c>
      <c r="I19" s="57">
        <v>0</v>
      </c>
    </row>
    <row r="20" ht="27" customHeight="1" spans="1:9">
      <c r="A20" s="37" t="s">
        <v>27</v>
      </c>
      <c r="B20" s="78">
        <v>12</v>
      </c>
      <c r="C20" s="31">
        <v>427.87</v>
      </c>
      <c r="D20" s="31">
        <v>427.87</v>
      </c>
      <c r="E20" s="31">
        <v>0</v>
      </c>
      <c r="F20" s="31">
        <v>427</v>
      </c>
      <c r="G20" s="31">
        <v>0</v>
      </c>
      <c r="H20" s="31">
        <v>0.87</v>
      </c>
      <c r="I20" s="31">
        <v>0</v>
      </c>
    </row>
    <row r="21" ht="27" customHeight="1" spans="1:9">
      <c r="A21" s="70" t="s">
        <v>28</v>
      </c>
      <c r="B21" s="78">
        <v>1</v>
      </c>
      <c r="C21" s="31">
        <v>860</v>
      </c>
      <c r="D21" s="31">
        <v>860</v>
      </c>
      <c r="E21" s="31">
        <v>0</v>
      </c>
      <c r="F21" s="31">
        <v>860</v>
      </c>
      <c r="G21" s="31">
        <v>0</v>
      </c>
      <c r="H21" s="31">
        <v>0</v>
      </c>
      <c r="I21" s="31">
        <v>0</v>
      </c>
    </row>
    <row r="22" ht="27" customHeight="1" spans="1:9">
      <c r="A22" s="40" t="s">
        <v>29</v>
      </c>
      <c r="B22" s="78">
        <v>1</v>
      </c>
      <c r="C22" s="31">
        <v>860</v>
      </c>
      <c r="D22" s="31">
        <v>860</v>
      </c>
      <c r="E22" s="31">
        <v>0</v>
      </c>
      <c r="F22" s="31">
        <v>860</v>
      </c>
      <c r="G22" s="31">
        <v>0</v>
      </c>
      <c r="H22" s="31">
        <v>0</v>
      </c>
      <c r="I22" s="31">
        <v>0</v>
      </c>
    </row>
    <row r="23" ht="27" customHeight="1" spans="1:9">
      <c r="A23" s="37" t="s">
        <v>30</v>
      </c>
      <c r="B23" s="78">
        <v>1</v>
      </c>
      <c r="C23" s="31">
        <v>860</v>
      </c>
      <c r="D23" s="31">
        <v>860</v>
      </c>
      <c r="E23" s="31">
        <v>0</v>
      </c>
      <c r="F23" s="31">
        <v>860</v>
      </c>
      <c r="G23" s="31">
        <v>0</v>
      </c>
      <c r="H23" s="31">
        <v>0</v>
      </c>
      <c r="I23" s="31">
        <v>0</v>
      </c>
    </row>
    <row r="24" ht="27" customHeight="1" spans="1:9">
      <c r="A24" s="70" t="s">
        <v>31</v>
      </c>
      <c r="B24" s="78">
        <v>50</v>
      </c>
      <c r="C24" s="31">
        <v>2114</v>
      </c>
      <c r="D24" s="31">
        <v>2114</v>
      </c>
      <c r="E24" s="31">
        <v>1625</v>
      </c>
      <c r="F24" s="31">
        <v>245</v>
      </c>
      <c r="G24" s="31">
        <v>0</v>
      </c>
      <c r="H24" s="31">
        <v>244</v>
      </c>
      <c r="I24" s="31">
        <v>0</v>
      </c>
    </row>
    <row r="25" ht="27" customHeight="1" spans="1:9">
      <c r="A25" s="40" t="s">
        <v>32</v>
      </c>
      <c r="B25" s="78">
        <v>45</v>
      </c>
      <c r="C25" s="31">
        <v>2019</v>
      </c>
      <c r="D25" s="31">
        <v>2019</v>
      </c>
      <c r="E25" s="31">
        <v>1625</v>
      </c>
      <c r="F25" s="31">
        <v>150</v>
      </c>
      <c r="G25" s="31">
        <v>0</v>
      </c>
      <c r="H25" s="31">
        <v>244</v>
      </c>
      <c r="I25" s="31">
        <v>0</v>
      </c>
    </row>
    <row r="26" ht="27" customHeight="1" spans="1:9">
      <c r="A26" s="37" t="s">
        <v>33</v>
      </c>
      <c r="B26" s="78">
        <v>29</v>
      </c>
      <c r="C26" s="31">
        <v>1595</v>
      </c>
      <c r="D26" s="31">
        <v>1595</v>
      </c>
      <c r="E26" s="31">
        <v>1229</v>
      </c>
      <c r="F26" s="31">
        <v>126</v>
      </c>
      <c r="G26" s="31">
        <v>0</v>
      </c>
      <c r="H26" s="31">
        <v>240</v>
      </c>
      <c r="I26" s="31">
        <v>0</v>
      </c>
    </row>
    <row r="27" ht="27" customHeight="1" spans="1:9">
      <c r="A27" s="79" t="s">
        <v>34</v>
      </c>
      <c r="B27" s="78">
        <v>16</v>
      </c>
      <c r="C27" s="31">
        <v>424</v>
      </c>
      <c r="D27" s="31">
        <v>424</v>
      </c>
      <c r="E27" s="31">
        <v>396</v>
      </c>
      <c r="F27" s="31">
        <v>24</v>
      </c>
      <c r="G27" s="31">
        <v>0</v>
      </c>
      <c r="H27" s="31">
        <v>4</v>
      </c>
      <c r="I27" s="31">
        <v>0</v>
      </c>
    </row>
    <row r="28" ht="27" customHeight="1" spans="1:9">
      <c r="A28" s="40" t="s">
        <v>35</v>
      </c>
      <c r="B28" s="78">
        <v>5</v>
      </c>
      <c r="C28" s="31">
        <v>95</v>
      </c>
      <c r="D28" s="31">
        <v>95</v>
      </c>
      <c r="E28" s="31">
        <v>0</v>
      </c>
      <c r="F28" s="31">
        <v>95</v>
      </c>
      <c r="G28" s="31">
        <v>0</v>
      </c>
      <c r="H28" s="31">
        <v>0</v>
      </c>
      <c r="I28" s="31">
        <v>0</v>
      </c>
    </row>
    <row r="29" ht="27" customHeight="1" spans="1:9">
      <c r="A29" s="37" t="s">
        <v>36</v>
      </c>
      <c r="B29" s="78">
        <v>5</v>
      </c>
      <c r="C29" s="31">
        <v>95</v>
      </c>
      <c r="D29" s="31">
        <v>95</v>
      </c>
      <c r="E29" s="31">
        <v>0</v>
      </c>
      <c r="F29" s="31">
        <v>95</v>
      </c>
      <c r="G29" s="31">
        <v>0</v>
      </c>
      <c r="H29" s="31">
        <v>0</v>
      </c>
      <c r="I29" s="31">
        <v>0</v>
      </c>
    </row>
  </sheetData>
  <mergeCells count="7">
    <mergeCell ref="A2:I2"/>
    <mergeCell ref="C3:I3"/>
    <mergeCell ref="D4:H4"/>
    <mergeCell ref="A3:A5"/>
    <mergeCell ref="B3:B5"/>
    <mergeCell ref="C4:C5"/>
    <mergeCell ref="I4:I5"/>
  </mergeCells>
  <pageMargins left="0.550694444444444" right="0.354166666666667" top="0.393055555555556" bottom="0.472222222222222" header="0.393055555555556" footer="0.5"/>
  <pageSetup paperSize="9"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19"/>
  <sheetViews>
    <sheetView tabSelected="1" topLeftCell="A72" workbookViewId="0">
      <selection activeCell="B76" sqref="B76"/>
    </sheetView>
  </sheetViews>
  <sheetFormatPr defaultColWidth="9" defaultRowHeight="13.5"/>
  <cols>
    <col min="1" max="1" width="10.125" style="1" customWidth="1"/>
    <col min="2" max="2" width="16.5" style="1" customWidth="1"/>
    <col min="3" max="3" width="20.75" style="1" customWidth="1"/>
    <col min="4" max="4" width="8.525" style="1" customWidth="1"/>
    <col min="5" max="5" width="40.25" style="1" customWidth="1"/>
    <col min="6" max="6" width="4.375" style="1" customWidth="1"/>
    <col min="7" max="7" width="3.75" style="1" customWidth="1"/>
    <col min="8" max="8" width="3.625" style="1" customWidth="1"/>
    <col min="9" max="9" width="2.75" style="1" customWidth="1"/>
    <col min="10" max="10" width="3.75" style="1" customWidth="1"/>
    <col min="11" max="11" width="4.125" style="1" customWidth="1"/>
    <col min="12" max="12" width="8" style="1" customWidth="1"/>
    <col min="13" max="15" width="6.5" style="1" customWidth="1"/>
    <col min="16" max="16" width="8.5" style="3" customWidth="1"/>
    <col min="17" max="17" width="9.25" style="4" customWidth="1"/>
    <col min="18" max="18" width="6.75" style="4" customWidth="1"/>
    <col min="19" max="19" width="6.375" style="4" customWidth="1"/>
    <col min="20" max="20" width="4.875" style="4" customWidth="1"/>
    <col min="21" max="21" width="6.125" style="4" customWidth="1"/>
    <col min="22" max="22" width="4.125" style="1" customWidth="1"/>
    <col min="23" max="23" width="5.5" style="1" customWidth="1"/>
    <col min="24" max="24" width="3.25" style="1" customWidth="1"/>
    <col min="25" max="25" width="5.5" style="1" customWidth="1"/>
    <col min="26" max="16384" width="9" style="1"/>
  </cols>
  <sheetData>
    <row r="1" ht="27" customHeight="1" spans="1:25">
      <c r="A1" s="5" t="s">
        <v>37</v>
      </c>
      <c r="B1" s="6"/>
      <c r="C1" s="6"/>
      <c r="D1" s="6"/>
      <c r="E1" s="6"/>
      <c r="F1" s="7"/>
      <c r="G1" s="6"/>
      <c r="H1" s="6"/>
      <c r="I1" s="6"/>
      <c r="J1" s="6"/>
      <c r="K1" s="6"/>
      <c r="L1" s="6"/>
      <c r="M1" s="6"/>
      <c r="N1" s="6"/>
      <c r="O1" s="6"/>
      <c r="P1" s="43"/>
      <c r="Q1" s="43"/>
      <c r="R1" s="43"/>
      <c r="S1" s="43"/>
      <c r="T1" s="43"/>
      <c r="U1" s="43"/>
      <c r="V1" s="6"/>
      <c r="W1" s="6"/>
      <c r="X1" s="6"/>
      <c r="Y1" s="6"/>
    </row>
    <row r="2" ht="24" spans="1:25">
      <c r="A2" s="8" t="s">
        <v>38</v>
      </c>
      <c r="B2" s="9"/>
      <c r="C2" s="9"/>
      <c r="D2" s="9"/>
      <c r="E2" s="9"/>
      <c r="F2" s="8"/>
      <c r="G2" s="9"/>
      <c r="H2" s="9"/>
      <c r="I2" s="9"/>
      <c r="J2" s="9"/>
      <c r="K2" s="9"/>
      <c r="L2" s="9"/>
      <c r="M2" s="9"/>
      <c r="N2" s="9"/>
      <c r="O2" s="9"/>
      <c r="P2" s="44"/>
      <c r="Q2" s="44"/>
      <c r="R2" s="44"/>
      <c r="S2" s="44"/>
      <c r="T2" s="44"/>
      <c r="U2" s="44"/>
      <c r="V2" s="9"/>
      <c r="W2" s="9"/>
      <c r="X2" s="9"/>
      <c r="Y2" s="9"/>
    </row>
    <row r="3" spans="1:25">
      <c r="A3" s="10"/>
      <c r="B3" s="11"/>
      <c r="C3" s="11"/>
      <c r="D3" s="11"/>
      <c r="E3" s="11"/>
      <c r="F3" s="12"/>
      <c r="G3" s="11"/>
      <c r="H3" s="11"/>
      <c r="I3" s="11"/>
      <c r="J3" s="11"/>
      <c r="K3" s="11"/>
      <c r="L3" s="11"/>
      <c r="M3" s="11"/>
      <c r="N3" s="11"/>
      <c r="O3" s="11"/>
      <c r="P3" s="45"/>
      <c r="Q3" s="58"/>
      <c r="R3" s="58"/>
      <c r="S3" s="58"/>
      <c r="T3" s="58"/>
      <c r="U3" s="58"/>
      <c r="V3" s="59"/>
      <c r="W3" s="59"/>
      <c r="X3" s="60" t="s">
        <v>39</v>
      </c>
      <c r="Y3" s="60"/>
    </row>
    <row r="4" ht="28" customHeight="1" spans="1:25">
      <c r="A4" s="13" t="s">
        <v>2</v>
      </c>
      <c r="B4" s="13" t="s">
        <v>40</v>
      </c>
      <c r="C4" s="13" t="s">
        <v>41</v>
      </c>
      <c r="D4" s="13" t="s">
        <v>42</v>
      </c>
      <c r="E4" s="13" t="s">
        <v>43</v>
      </c>
      <c r="F4" s="13" t="s">
        <v>3</v>
      </c>
      <c r="G4" s="14" t="s">
        <v>44</v>
      </c>
      <c r="H4" s="14"/>
      <c r="I4" s="46" t="s">
        <v>45</v>
      </c>
      <c r="J4" s="47" t="s">
        <v>46</v>
      </c>
      <c r="K4" s="47" t="s">
        <v>47</v>
      </c>
      <c r="L4" s="14" t="s">
        <v>48</v>
      </c>
      <c r="M4" s="14"/>
      <c r="N4" s="14" t="s">
        <v>49</v>
      </c>
      <c r="O4" s="14"/>
      <c r="P4" s="48" t="s">
        <v>4</v>
      </c>
      <c r="Q4" s="48"/>
      <c r="R4" s="48"/>
      <c r="S4" s="48"/>
      <c r="T4" s="48"/>
      <c r="U4" s="48"/>
      <c r="V4" s="14"/>
      <c r="W4" s="61" t="s">
        <v>50</v>
      </c>
      <c r="X4" s="61" t="s">
        <v>51</v>
      </c>
      <c r="Y4" s="61" t="s">
        <v>52</v>
      </c>
    </row>
    <row r="5" ht="30" customHeight="1" spans="1:25">
      <c r="A5" s="15"/>
      <c r="B5" s="15"/>
      <c r="C5" s="15"/>
      <c r="D5" s="15"/>
      <c r="E5" s="15"/>
      <c r="F5" s="15"/>
      <c r="G5" s="14"/>
      <c r="H5" s="14"/>
      <c r="I5" s="49"/>
      <c r="J5" s="47"/>
      <c r="K5" s="47"/>
      <c r="L5" s="14"/>
      <c r="M5" s="14"/>
      <c r="N5" s="14"/>
      <c r="O5" s="14"/>
      <c r="P5" s="50" t="s">
        <v>5</v>
      </c>
      <c r="Q5" s="62" t="s">
        <v>6</v>
      </c>
      <c r="R5" s="63"/>
      <c r="S5" s="63"/>
      <c r="T5" s="63"/>
      <c r="U5" s="64"/>
      <c r="V5" s="13" t="s">
        <v>7</v>
      </c>
      <c r="W5" s="65"/>
      <c r="X5" s="65"/>
      <c r="Y5" s="65"/>
    </row>
    <row r="6" ht="57" customHeight="1" spans="1:25">
      <c r="A6" s="16"/>
      <c r="B6" s="16"/>
      <c r="C6" s="16"/>
      <c r="D6" s="16"/>
      <c r="E6" s="16"/>
      <c r="F6" s="16"/>
      <c r="G6" s="14" t="s">
        <v>53</v>
      </c>
      <c r="H6" s="14" t="s">
        <v>54</v>
      </c>
      <c r="I6" s="51"/>
      <c r="J6" s="47"/>
      <c r="K6" s="47"/>
      <c r="L6" s="14" t="s">
        <v>55</v>
      </c>
      <c r="M6" s="14" t="s">
        <v>56</v>
      </c>
      <c r="N6" s="14" t="s">
        <v>55</v>
      </c>
      <c r="O6" s="14" t="s">
        <v>56</v>
      </c>
      <c r="P6" s="52"/>
      <c r="Q6" s="66" t="s">
        <v>8</v>
      </c>
      <c r="R6" s="66" t="s">
        <v>9</v>
      </c>
      <c r="S6" s="66" t="s">
        <v>10</v>
      </c>
      <c r="T6" s="66" t="s">
        <v>11</v>
      </c>
      <c r="U6" s="66" t="s">
        <v>12</v>
      </c>
      <c r="V6" s="16"/>
      <c r="W6" s="67"/>
      <c r="X6" s="67"/>
      <c r="Y6" s="67"/>
    </row>
    <row r="7" ht="31" customHeight="1" spans="1:25">
      <c r="A7" s="17" t="s">
        <v>13</v>
      </c>
      <c r="B7" s="18"/>
      <c r="C7" s="18"/>
      <c r="D7" s="18"/>
      <c r="E7" s="18"/>
      <c r="F7" s="18">
        <f>F8+F160+F164</f>
        <v>189</v>
      </c>
      <c r="G7" s="19"/>
      <c r="H7" s="19"/>
      <c r="I7" s="19"/>
      <c r="J7" s="19"/>
      <c r="K7" s="19"/>
      <c r="L7" s="19">
        <f t="shared" ref="G7:Y7" si="0">L8+L160+L164</f>
        <v>30615</v>
      </c>
      <c r="M7" s="19">
        <f t="shared" si="0"/>
        <v>57926</v>
      </c>
      <c r="N7" s="19">
        <f t="shared" si="0"/>
        <v>56242</v>
      </c>
      <c r="O7" s="19">
        <f t="shared" si="0"/>
        <v>146901</v>
      </c>
      <c r="P7" s="19">
        <f t="shared" si="0"/>
        <v>11537.87</v>
      </c>
      <c r="Q7" s="19">
        <f t="shared" si="0"/>
        <v>11537.87</v>
      </c>
      <c r="R7" s="19">
        <f t="shared" si="0"/>
        <v>7744</v>
      </c>
      <c r="S7" s="19">
        <f t="shared" si="0"/>
        <v>3549</v>
      </c>
      <c r="T7" s="19">
        <f t="shared" si="0"/>
        <v>0</v>
      </c>
      <c r="U7" s="19">
        <f t="shared" si="0"/>
        <v>244.87</v>
      </c>
      <c r="V7" s="19">
        <f t="shared" si="0"/>
        <v>0</v>
      </c>
      <c r="W7" s="27"/>
      <c r="X7" s="27"/>
      <c r="Y7" s="27"/>
    </row>
    <row r="8" spans="1:25">
      <c r="A8" s="20" t="s">
        <v>14</v>
      </c>
      <c r="B8" s="21"/>
      <c r="C8" s="22"/>
      <c r="D8" s="22"/>
      <c r="E8" s="22"/>
      <c r="F8" s="23">
        <f>F9+F39+F65+F144</f>
        <v>138</v>
      </c>
      <c r="G8" s="19"/>
      <c r="H8" s="19"/>
      <c r="I8" s="19"/>
      <c r="J8" s="19"/>
      <c r="K8" s="19"/>
      <c r="L8" s="19">
        <f t="shared" ref="G8:Y8" si="1">L9+L39+L65+L144</f>
        <v>10582</v>
      </c>
      <c r="M8" s="19">
        <f t="shared" si="1"/>
        <v>31824</v>
      </c>
      <c r="N8" s="19">
        <f t="shared" si="1"/>
        <v>22835</v>
      </c>
      <c r="O8" s="19">
        <f t="shared" si="1"/>
        <v>74365</v>
      </c>
      <c r="P8" s="19">
        <f t="shared" si="1"/>
        <v>8563.87</v>
      </c>
      <c r="Q8" s="19">
        <f t="shared" si="1"/>
        <v>8563.87</v>
      </c>
      <c r="R8" s="19">
        <f t="shared" si="1"/>
        <v>6119</v>
      </c>
      <c r="S8" s="19">
        <f t="shared" si="1"/>
        <v>2444</v>
      </c>
      <c r="T8" s="19">
        <f t="shared" si="1"/>
        <v>0</v>
      </c>
      <c r="U8" s="19">
        <f t="shared" si="1"/>
        <v>0.87</v>
      </c>
      <c r="V8" s="19">
        <f t="shared" si="1"/>
        <v>0</v>
      </c>
      <c r="W8" s="19"/>
      <c r="X8" s="19"/>
      <c r="Y8" s="19"/>
    </row>
    <row r="9" spans="1:25">
      <c r="A9" s="24" t="s">
        <v>15</v>
      </c>
      <c r="B9" s="21"/>
      <c r="C9" s="22"/>
      <c r="D9" s="22"/>
      <c r="E9" s="22"/>
      <c r="F9" s="25">
        <f>F10+F24+F36</f>
        <v>26</v>
      </c>
      <c r="G9" s="21"/>
      <c r="H9" s="21"/>
      <c r="I9" s="21"/>
      <c r="J9" s="21"/>
      <c r="K9" s="21"/>
      <c r="L9" s="21">
        <f t="shared" ref="G9:Y9" si="2">L10+L24+L36</f>
        <v>1134</v>
      </c>
      <c r="M9" s="21">
        <f t="shared" si="2"/>
        <v>3362.5</v>
      </c>
      <c r="N9" s="21">
        <f t="shared" si="2"/>
        <v>2487</v>
      </c>
      <c r="O9" s="21">
        <f t="shared" si="2"/>
        <v>7316.5</v>
      </c>
      <c r="P9" s="21">
        <f t="shared" si="2"/>
        <v>2193</v>
      </c>
      <c r="Q9" s="21">
        <f t="shared" si="2"/>
        <v>2193</v>
      </c>
      <c r="R9" s="21">
        <f t="shared" si="2"/>
        <v>1868</v>
      </c>
      <c r="S9" s="21">
        <f t="shared" si="2"/>
        <v>325</v>
      </c>
      <c r="T9" s="21">
        <f t="shared" si="2"/>
        <v>0</v>
      </c>
      <c r="U9" s="21">
        <f t="shared" si="2"/>
        <v>0</v>
      </c>
      <c r="V9" s="21">
        <f t="shared" si="2"/>
        <v>0</v>
      </c>
      <c r="W9" s="19"/>
      <c r="X9" s="19"/>
      <c r="Y9" s="19"/>
    </row>
    <row r="10" ht="22.5" spans="1:25">
      <c r="A10" s="26" t="s">
        <v>16</v>
      </c>
      <c r="B10" s="27"/>
      <c r="C10" s="28"/>
      <c r="D10" s="28"/>
      <c r="E10" s="28"/>
      <c r="F10" s="25">
        <v>13</v>
      </c>
      <c r="G10" s="28"/>
      <c r="H10" s="28"/>
      <c r="I10" s="28"/>
      <c r="J10" s="28"/>
      <c r="K10" s="28"/>
      <c r="L10" s="28">
        <f>SUM(L11:L23)</f>
        <v>468</v>
      </c>
      <c r="M10" s="28">
        <f t="shared" ref="M10:Y10" si="3">SUM(M11:M23)</f>
        <v>1533</v>
      </c>
      <c r="N10" s="28">
        <f t="shared" si="3"/>
        <v>977</v>
      </c>
      <c r="O10" s="28">
        <f t="shared" si="3"/>
        <v>3032</v>
      </c>
      <c r="P10" s="53">
        <f t="shared" si="3"/>
        <v>681</v>
      </c>
      <c r="Q10" s="53">
        <f t="shared" si="3"/>
        <v>681</v>
      </c>
      <c r="R10" s="53">
        <f t="shared" si="3"/>
        <v>541</v>
      </c>
      <c r="S10" s="53">
        <f t="shared" si="3"/>
        <v>140</v>
      </c>
      <c r="T10" s="53">
        <f t="shared" si="3"/>
        <v>0</v>
      </c>
      <c r="U10" s="53">
        <f t="shared" si="3"/>
        <v>0</v>
      </c>
      <c r="V10" s="28">
        <f t="shared" si="3"/>
        <v>0</v>
      </c>
      <c r="W10" s="27"/>
      <c r="X10" s="27"/>
      <c r="Y10" s="27"/>
    </row>
    <row r="11" s="1" customFormat="1" ht="179" customHeight="1" spans="1:25">
      <c r="A11" s="29">
        <v>1</v>
      </c>
      <c r="B11" s="30" t="s">
        <v>57</v>
      </c>
      <c r="C11" s="30" t="s">
        <v>58</v>
      </c>
      <c r="D11" s="30" t="s">
        <v>59</v>
      </c>
      <c r="E11" s="30" t="s">
        <v>60</v>
      </c>
      <c r="F11" s="30"/>
      <c r="G11" s="31" t="s">
        <v>61</v>
      </c>
      <c r="H11" s="31" t="s">
        <v>62</v>
      </c>
      <c r="I11" s="21" t="s">
        <v>63</v>
      </c>
      <c r="J11" s="31" t="s">
        <v>64</v>
      </c>
      <c r="K11" s="31" t="s">
        <v>64</v>
      </c>
      <c r="L11" s="54">
        <v>39</v>
      </c>
      <c r="M11" s="54">
        <v>96</v>
      </c>
      <c r="N11" s="54">
        <v>69</v>
      </c>
      <c r="O11" s="54">
        <v>196</v>
      </c>
      <c r="P11" s="31">
        <v>30</v>
      </c>
      <c r="Q11" s="57">
        <f t="shared" ref="Q11:Q23" si="4">R11+S11+T11+U11+V11</f>
        <v>30</v>
      </c>
      <c r="R11" s="31">
        <v>30</v>
      </c>
      <c r="S11" s="31"/>
      <c r="T11" s="31"/>
      <c r="U11" s="31"/>
      <c r="V11" s="21"/>
      <c r="W11" s="21" t="s">
        <v>61</v>
      </c>
      <c r="X11" s="21" t="s">
        <v>65</v>
      </c>
      <c r="Y11" s="21" t="s">
        <v>66</v>
      </c>
    </row>
    <row r="12" ht="152" customHeight="1" spans="1:25">
      <c r="A12" s="29">
        <v>2</v>
      </c>
      <c r="B12" s="30" t="s">
        <v>67</v>
      </c>
      <c r="C12" s="30" t="s">
        <v>68</v>
      </c>
      <c r="D12" s="30" t="s">
        <v>59</v>
      </c>
      <c r="E12" s="30" t="s">
        <v>69</v>
      </c>
      <c r="F12" s="30"/>
      <c r="G12" s="31" t="s">
        <v>70</v>
      </c>
      <c r="H12" s="31" t="s">
        <v>71</v>
      </c>
      <c r="I12" s="21" t="s">
        <v>63</v>
      </c>
      <c r="J12" s="31" t="s">
        <v>64</v>
      </c>
      <c r="K12" s="21" t="s">
        <v>63</v>
      </c>
      <c r="L12" s="54">
        <v>16</v>
      </c>
      <c r="M12" s="54">
        <v>28</v>
      </c>
      <c r="N12" s="54">
        <v>45</v>
      </c>
      <c r="O12" s="54">
        <v>136</v>
      </c>
      <c r="P12" s="31">
        <v>20</v>
      </c>
      <c r="Q12" s="57">
        <f t="shared" si="4"/>
        <v>20</v>
      </c>
      <c r="R12" s="31">
        <v>20</v>
      </c>
      <c r="S12" s="31"/>
      <c r="T12" s="31"/>
      <c r="U12" s="31"/>
      <c r="V12" s="21"/>
      <c r="W12" s="21" t="s">
        <v>70</v>
      </c>
      <c r="X12" s="21" t="s">
        <v>65</v>
      </c>
      <c r="Y12" s="21" t="s">
        <v>72</v>
      </c>
    </row>
    <row r="13" s="1" customFormat="1" ht="153" customHeight="1" spans="1:25">
      <c r="A13" s="29">
        <v>3</v>
      </c>
      <c r="B13" s="30" t="s">
        <v>73</v>
      </c>
      <c r="C13" s="30" t="s">
        <v>74</v>
      </c>
      <c r="D13" s="30" t="s">
        <v>59</v>
      </c>
      <c r="E13" s="32" t="s">
        <v>75</v>
      </c>
      <c r="F13" s="30"/>
      <c r="G13" s="31" t="s">
        <v>76</v>
      </c>
      <c r="H13" s="31" t="s">
        <v>77</v>
      </c>
      <c r="I13" s="21" t="s">
        <v>63</v>
      </c>
      <c r="J13" s="31" t="s">
        <v>64</v>
      </c>
      <c r="K13" s="31" t="s">
        <v>64</v>
      </c>
      <c r="L13" s="54">
        <v>8</v>
      </c>
      <c r="M13" s="55">
        <v>18</v>
      </c>
      <c r="N13" s="54">
        <v>18</v>
      </c>
      <c r="O13" s="55">
        <v>54</v>
      </c>
      <c r="P13" s="31">
        <v>30</v>
      </c>
      <c r="Q13" s="57">
        <f t="shared" si="4"/>
        <v>30</v>
      </c>
      <c r="R13" s="31">
        <v>30</v>
      </c>
      <c r="S13" s="31"/>
      <c r="T13" s="31"/>
      <c r="U13" s="31"/>
      <c r="V13" s="21"/>
      <c r="W13" s="31" t="s">
        <v>76</v>
      </c>
      <c r="X13" s="21" t="s">
        <v>65</v>
      </c>
      <c r="Y13" s="21" t="s">
        <v>78</v>
      </c>
    </row>
    <row r="14" s="1" customFormat="1" ht="208" customHeight="1" spans="1:25">
      <c r="A14" s="29">
        <v>4</v>
      </c>
      <c r="B14" s="30" t="s">
        <v>79</v>
      </c>
      <c r="C14" s="30" t="s">
        <v>80</v>
      </c>
      <c r="D14" s="30" t="s">
        <v>59</v>
      </c>
      <c r="E14" s="30" t="s">
        <v>81</v>
      </c>
      <c r="F14" s="30"/>
      <c r="G14" s="31" t="s">
        <v>82</v>
      </c>
      <c r="H14" s="31" t="s">
        <v>83</v>
      </c>
      <c r="I14" s="21" t="s">
        <v>64</v>
      </c>
      <c r="J14" s="31" t="s">
        <v>64</v>
      </c>
      <c r="K14" s="31" t="s">
        <v>64</v>
      </c>
      <c r="L14" s="54">
        <v>74</v>
      </c>
      <c r="M14" s="54">
        <v>174</v>
      </c>
      <c r="N14" s="54">
        <v>121</v>
      </c>
      <c r="O14" s="54">
        <v>361</v>
      </c>
      <c r="P14" s="31">
        <v>80</v>
      </c>
      <c r="Q14" s="57">
        <f t="shared" si="4"/>
        <v>80</v>
      </c>
      <c r="R14" s="31">
        <v>80</v>
      </c>
      <c r="S14" s="31"/>
      <c r="T14" s="31"/>
      <c r="U14" s="31"/>
      <c r="V14" s="21"/>
      <c r="W14" s="21" t="s">
        <v>82</v>
      </c>
      <c r="X14" s="21" t="s">
        <v>65</v>
      </c>
      <c r="Y14" s="21" t="s">
        <v>84</v>
      </c>
    </row>
    <row r="15" ht="156" customHeight="1" spans="1:25">
      <c r="A15" s="29">
        <v>5</v>
      </c>
      <c r="B15" s="30" t="s">
        <v>85</v>
      </c>
      <c r="C15" s="30" t="s">
        <v>86</v>
      </c>
      <c r="D15" s="30" t="s">
        <v>59</v>
      </c>
      <c r="E15" s="30" t="s">
        <v>87</v>
      </c>
      <c r="F15" s="30"/>
      <c r="G15" s="21" t="s">
        <v>88</v>
      </c>
      <c r="H15" s="21" t="s">
        <v>89</v>
      </c>
      <c r="I15" s="21" t="s">
        <v>64</v>
      </c>
      <c r="J15" s="21" t="s">
        <v>64</v>
      </c>
      <c r="K15" s="21" t="s">
        <v>64</v>
      </c>
      <c r="L15" s="54">
        <v>40</v>
      </c>
      <c r="M15" s="54">
        <v>180</v>
      </c>
      <c r="N15" s="54">
        <v>98</v>
      </c>
      <c r="O15" s="54">
        <v>325</v>
      </c>
      <c r="P15" s="31">
        <v>99</v>
      </c>
      <c r="Q15" s="57">
        <f t="shared" si="4"/>
        <v>99</v>
      </c>
      <c r="R15" s="31">
        <v>99</v>
      </c>
      <c r="S15" s="31"/>
      <c r="T15" s="31"/>
      <c r="U15" s="31"/>
      <c r="V15" s="21"/>
      <c r="W15" s="21" t="s">
        <v>88</v>
      </c>
      <c r="X15" s="21" t="s">
        <v>65</v>
      </c>
      <c r="Y15" s="21" t="s">
        <v>90</v>
      </c>
    </row>
    <row r="16" s="1" customFormat="1" ht="170" customHeight="1" spans="1:25">
      <c r="A16" s="29">
        <v>6</v>
      </c>
      <c r="B16" s="30" t="s">
        <v>91</v>
      </c>
      <c r="C16" s="30" t="s">
        <v>92</v>
      </c>
      <c r="D16" s="30" t="s">
        <v>59</v>
      </c>
      <c r="E16" s="30" t="s">
        <v>93</v>
      </c>
      <c r="F16" s="30"/>
      <c r="G16" s="31" t="s">
        <v>94</v>
      </c>
      <c r="H16" s="31" t="s">
        <v>95</v>
      </c>
      <c r="I16" s="21" t="s">
        <v>64</v>
      </c>
      <c r="J16" s="31" t="s">
        <v>64</v>
      </c>
      <c r="K16" s="31" t="s">
        <v>64</v>
      </c>
      <c r="L16" s="54">
        <v>23</v>
      </c>
      <c r="M16" s="54">
        <v>81</v>
      </c>
      <c r="N16" s="54">
        <v>70</v>
      </c>
      <c r="O16" s="54">
        <v>245</v>
      </c>
      <c r="P16" s="31">
        <v>80</v>
      </c>
      <c r="Q16" s="57">
        <f t="shared" si="4"/>
        <v>80</v>
      </c>
      <c r="R16" s="31">
        <v>80</v>
      </c>
      <c r="S16" s="31"/>
      <c r="T16" s="31"/>
      <c r="U16" s="31"/>
      <c r="V16" s="21"/>
      <c r="W16" s="31" t="s">
        <v>94</v>
      </c>
      <c r="X16" s="21" t="s">
        <v>65</v>
      </c>
      <c r="Y16" s="21" t="s">
        <v>96</v>
      </c>
    </row>
    <row r="17" s="1" customFormat="1" ht="174" customHeight="1" spans="1:25">
      <c r="A17" s="29">
        <v>7</v>
      </c>
      <c r="B17" s="33" t="s">
        <v>97</v>
      </c>
      <c r="C17" s="32" t="s">
        <v>98</v>
      </c>
      <c r="D17" s="30" t="s">
        <v>59</v>
      </c>
      <c r="E17" s="32" t="s">
        <v>99</v>
      </c>
      <c r="F17" s="30"/>
      <c r="G17" s="34" t="s">
        <v>100</v>
      </c>
      <c r="H17" s="34" t="s">
        <v>101</v>
      </c>
      <c r="I17" s="39" t="s">
        <v>63</v>
      </c>
      <c r="J17" s="34" t="s">
        <v>64</v>
      </c>
      <c r="K17" s="34" t="s">
        <v>63</v>
      </c>
      <c r="L17" s="55">
        <v>37</v>
      </c>
      <c r="M17" s="55">
        <v>116</v>
      </c>
      <c r="N17" s="55">
        <v>69</v>
      </c>
      <c r="O17" s="55">
        <v>185</v>
      </c>
      <c r="P17" s="34">
        <v>60</v>
      </c>
      <c r="Q17" s="57">
        <f t="shared" si="4"/>
        <v>60</v>
      </c>
      <c r="R17" s="34">
        <v>60</v>
      </c>
      <c r="S17" s="34"/>
      <c r="T17" s="34"/>
      <c r="U17" s="34"/>
      <c r="V17" s="39"/>
      <c r="W17" s="34" t="s">
        <v>100</v>
      </c>
      <c r="X17" s="21" t="s">
        <v>65</v>
      </c>
      <c r="Y17" s="21" t="s">
        <v>102</v>
      </c>
    </row>
    <row r="18" s="1" customFormat="1" ht="167" customHeight="1" spans="1:25">
      <c r="A18" s="29">
        <v>8</v>
      </c>
      <c r="B18" s="32" t="s">
        <v>103</v>
      </c>
      <c r="C18" s="32" t="s">
        <v>104</v>
      </c>
      <c r="D18" s="30" t="s">
        <v>59</v>
      </c>
      <c r="E18" s="32" t="s">
        <v>105</v>
      </c>
      <c r="F18" s="30"/>
      <c r="G18" s="34" t="s">
        <v>100</v>
      </c>
      <c r="H18" s="34" t="s">
        <v>106</v>
      </c>
      <c r="I18" s="39" t="s">
        <v>63</v>
      </c>
      <c r="J18" s="34" t="s">
        <v>64</v>
      </c>
      <c r="K18" s="34" t="s">
        <v>64</v>
      </c>
      <c r="L18" s="55">
        <v>169</v>
      </c>
      <c r="M18" s="55">
        <v>525</v>
      </c>
      <c r="N18" s="55">
        <v>182</v>
      </c>
      <c r="O18" s="55">
        <v>565</v>
      </c>
      <c r="P18" s="34">
        <v>50</v>
      </c>
      <c r="Q18" s="57">
        <f t="shared" si="4"/>
        <v>50</v>
      </c>
      <c r="R18" s="34">
        <v>50</v>
      </c>
      <c r="S18" s="34"/>
      <c r="T18" s="34"/>
      <c r="U18" s="34"/>
      <c r="V18" s="39"/>
      <c r="W18" s="34" t="s">
        <v>100</v>
      </c>
      <c r="X18" s="21" t="s">
        <v>65</v>
      </c>
      <c r="Y18" s="21" t="s">
        <v>107</v>
      </c>
    </row>
    <row r="19" s="1" customFormat="1" ht="195" customHeight="1" spans="1:25">
      <c r="A19" s="29">
        <v>9</v>
      </c>
      <c r="B19" s="30" t="s">
        <v>108</v>
      </c>
      <c r="C19" s="30" t="s">
        <v>109</v>
      </c>
      <c r="D19" s="30" t="s">
        <v>59</v>
      </c>
      <c r="E19" s="30" t="s">
        <v>110</v>
      </c>
      <c r="F19" s="30"/>
      <c r="G19" s="31" t="s">
        <v>111</v>
      </c>
      <c r="H19" s="31" t="s">
        <v>112</v>
      </c>
      <c r="I19" s="21" t="s">
        <v>63</v>
      </c>
      <c r="J19" s="34" t="s">
        <v>64</v>
      </c>
      <c r="K19" s="34" t="s">
        <v>64</v>
      </c>
      <c r="L19" s="54">
        <v>4</v>
      </c>
      <c r="M19" s="54">
        <v>13</v>
      </c>
      <c r="N19" s="54">
        <v>8</v>
      </c>
      <c r="O19" s="54">
        <v>25</v>
      </c>
      <c r="P19" s="31">
        <v>30</v>
      </c>
      <c r="Q19" s="57">
        <f t="shared" si="4"/>
        <v>30</v>
      </c>
      <c r="R19" s="31">
        <v>30</v>
      </c>
      <c r="S19" s="31"/>
      <c r="T19" s="31"/>
      <c r="U19" s="31"/>
      <c r="V19" s="21"/>
      <c r="W19" s="31" t="s">
        <v>111</v>
      </c>
      <c r="X19" s="21" t="s">
        <v>65</v>
      </c>
      <c r="Y19" s="21" t="s">
        <v>113</v>
      </c>
    </row>
    <row r="20" s="1" customFormat="1" ht="165" customHeight="1" spans="1:25">
      <c r="A20" s="29">
        <v>10</v>
      </c>
      <c r="B20" s="30" t="s">
        <v>114</v>
      </c>
      <c r="C20" s="30" t="s">
        <v>115</v>
      </c>
      <c r="D20" s="30" t="s">
        <v>59</v>
      </c>
      <c r="E20" s="30" t="s">
        <v>116</v>
      </c>
      <c r="F20" s="30"/>
      <c r="G20" s="31" t="s">
        <v>82</v>
      </c>
      <c r="H20" s="31" t="s">
        <v>117</v>
      </c>
      <c r="I20" s="21" t="s">
        <v>63</v>
      </c>
      <c r="J20" s="34" t="s">
        <v>64</v>
      </c>
      <c r="K20" s="34" t="s">
        <v>64</v>
      </c>
      <c r="L20" s="54">
        <v>13</v>
      </c>
      <c r="M20" s="54">
        <v>38</v>
      </c>
      <c r="N20" s="54">
        <v>47</v>
      </c>
      <c r="O20" s="54">
        <v>166</v>
      </c>
      <c r="P20" s="31">
        <v>20</v>
      </c>
      <c r="Q20" s="57">
        <f t="shared" si="4"/>
        <v>20</v>
      </c>
      <c r="R20" s="31">
        <v>20</v>
      </c>
      <c r="S20" s="31"/>
      <c r="T20" s="31"/>
      <c r="U20" s="31"/>
      <c r="V20" s="21"/>
      <c r="W20" s="31" t="s">
        <v>82</v>
      </c>
      <c r="X20" s="21" t="s">
        <v>65</v>
      </c>
      <c r="Y20" s="21" t="s">
        <v>118</v>
      </c>
    </row>
    <row r="21" s="1" customFormat="1" ht="161" customHeight="1" spans="1:25">
      <c r="A21" s="29">
        <v>11</v>
      </c>
      <c r="B21" s="30" t="s">
        <v>119</v>
      </c>
      <c r="C21" s="30" t="s">
        <v>120</v>
      </c>
      <c r="D21" s="30" t="s">
        <v>59</v>
      </c>
      <c r="E21" s="30" t="s">
        <v>121</v>
      </c>
      <c r="F21" s="30"/>
      <c r="G21" s="31" t="s">
        <v>61</v>
      </c>
      <c r="H21" s="31" t="s">
        <v>122</v>
      </c>
      <c r="I21" s="21" t="s">
        <v>64</v>
      </c>
      <c r="J21" s="34" t="s">
        <v>64</v>
      </c>
      <c r="K21" s="34" t="s">
        <v>64</v>
      </c>
      <c r="L21" s="54">
        <v>15</v>
      </c>
      <c r="M21" s="54">
        <v>40</v>
      </c>
      <c r="N21" s="54">
        <v>40</v>
      </c>
      <c r="O21" s="54">
        <v>115</v>
      </c>
      <c r="P21" s="31">
        <v>42</v>
      </c>
      <c r="Q21" s="57">
        <f t="shared" si="4"/>
        <v>42</v>
      </c>
      <c r="R21" s="31">
        <v>42</v>
      </c>
      <c r="S21" s="31"/>
      <c r="T21" s="31"/>
      <c r="U21" s="31"/>
      <c r="V21" s="21"/>
      <c r="W21" s="31" t="s">
        <v>61</v>
      </c>
      <c r="X21" s="21" t="s">
        <v>65</v>
      </c>
      <c r="Y21" s="21" t="s">
        <v>123</v>
      </c>
    </row>
    <row r="22" ht="128" customHeight="1" spans="1:25">
      <c r="A22" s="29">
        <v>12</v>
      </c>
      <c r="B22" s="35" t="s">
        <v>124</v>
      </c>
      <c r="C22" s="35" t="s">
        <v>125</v>
      </c>
      <c r="D22" s="30" t="s">
        <v>126</v>
      </c>
      <c r="E22" s="35" t="s">
        <v>127</v>
      </c>
      <c r="F22" s="30"/>
      <c r="G22" s="36" t="s">
        <v>82</v>
      </c>
      <c r="H22" s="36" t="s">
        <v>128</v>
      </c>
      <c r="I22" s="21" t="s">
        <v>63</v>
      </c>
      <c r="J22" s="34" t="s">
        <v>64</v>
      </c>
      <c r="K22" s="34" t="s">
        <v>64</v>
      </c>
      <c r="L22" s="54">
        <v>20</v>
      </c>
      <c r="M22" s="56">
        <v>65</v>
      </c>
      <c r="N22" s="54">
        <v>60</v>
      </c>
      <c r="O22" s="54">
        <v>180</v>
      </c>
      <c r="P22" s="31">
        <v>40</v>
      </c>
      <c r="Q22" s="57">
        <f t="shared" si="4"/>
        <v>40</v>
      </c>
      <c r="R22" s="31"/>
      <c r="S22" s="31">
        <v>40</v>
      </c>
      <c r="T22" s="31"/>
      <c r="U22" s="31"/>
      <c r="V22" s="21"/>
      <c r="W22" s="21" t="s">
        <v>129</v>
      </c>
      <c r="X22" s="21" t="s">
        <v>65</v>
      </c>
      <c r="Y22" s="21" t="s">
        <v>130</v>
      </c>
    </row>
    <row r="23" ht="152" customHeight="1" spans="1:25">
      <c r="A23" s="29">
        <v>13</v>
      </c>
      <c r="B23" s="35" t="s">
        <v>131</v>
      </c>
      <c r="C23" s="35" t="s">
        <v>132</v>
      </c>
      <c r="D23" s="30" t="s">
        <v>126</v>
      </c>
      <c r="E23" s="35" t="s">
        <v>133</v>
      </c>
      <c r="F23" s="30"/>
      <c r="G23" s="36" t="s">
        <v>134</v>
      </c>
      <c r="H23" s="36" t="s">
        <v>135</v>
      </c>
      <c r="I23" s="21" t="s">
        <v>64</v>
      </c>
      <c r="J23" s="34" t="s">
        <v>64</v>
      </c>
      <c r="K23" s="34" t="s">
        <v>64</v>
      </c>
      <c r="L23" s="54">
        <v>10</v>
      </c>
      <c r="M23" s="56">
        <v>159</v>
      </c>
      <c r="N23" s="54">
        <v>150</v>
      </c>
      <c r="O23" s="54">
        <v>479</v>
      </c>
      <c r="P23" s="31">
        <v>100</v>
      </c>
      <c r="Q23" s="57">
        <f t="shared" si="4"/>
        <v>100</v>
      </c>
      <c r="R23" s="31"/>
      <c r="S23" s="31">
        <v>100</v>
      </c>
      <c r="T23" s="31"/>
      <c r="U23" s="31"/>
      <c r="V23" s="21"/>
      <c r="W23" s="21" t="s">
        <v>136</v>
      </c>
      <c r="X23" s="21" t="s">
        <v>65</v>
      </c>
      <c r="Y23" s="21" t="s">
        <v>130</v>
      </c>
    </row>
    <row r="24" ht="34" customHeight="1" spans="1:25">
      <c r="A24" s="37" t="s">
        <v>17</v>
      </c>
      <c r="B24" s="38"/>
      <c r="C24" s="38"/>
      <c r="D24" s="38"/>
      <c r="E24" s="38"/>
      <c r="F24" s="30">
        <v>11</v>
      </c>
      <c r="G24" s="27"/>
      <c r="H24" s="27"/>
      <c r="I24" s="27"/>
      <c r="J24" s="27"/>
      <c r="K24" s="27"/>
      <c r="L24" s="27">
        <f>SUM(L25:L35)</f>
        <v>282</v>
      </c>
      <c r="M24" s="27">
        <f t="shared" ref="M24:Y24" si="5">SUM(M25:M35)</f>
        <v>757.5</v>
      </c>
      <c r="N24" s="27">
        <f t="shared" si="5"/>
        <v>734</v>
      </c>
      <c r="O24" s="27">
        <f t="shared" si="5"/>
        <v>2084.5</v>
      </c>
      <c r="P24" s="57">
        <f t="shared" si="5"/>
        <v>812</v>
      </c>
      <c r="Q24" s="57">
        <f t="shared" si="5"/>
        <v>812</v>
      </c>
      <c r="R24" s="57">
        <f t="shared" si="5"/>
        <v>627</v>
      </c>
      <c r="S24" s="57">
        <f t="shared" si="5"/>
        <v>185</v>
      </c>
      <c r="T24" s="57">
        <f t="shared" si="5"/>
        <v>0</v>
      </c>
      <c r="U24" s="57">
        <f t="shared" si="5"/>
        <v>0</v>
      </c>
      <c r="V24" s="27">
        <f t="shared" si="5"/>
        <v>0</v>
      </c>
      <c r="W24" s="27"/>
      <c r="X24" s="27"/>
      <c r="Y24" s="27"/>
    </row>
    <row r="25" ht="167" customHeight="1" spans="1:25">
      <c r="A25" s="29">
        <v>14</v>
      </c>
      <c r="B25" s="30" t="s">
        <v>137</v>
      </c>
      <c r="C25" s="30" t="s">
        <v>138</v>
      </c>
      <c r="D25" s="30" t="s">
        <v>59</v>
      </c>
      <c r="E25" s="30" t="s">
        <v>139</v>
      </c>
      <c r="F25" s="30"/>
      <c r="G25" s="21" t="s">
        <v>82</v>
      </c>
      <c r="H25" s="21" t="s">
        <v>128</v>
      </c>
      <c r="I25" s="21" t="s">
        <v>64</v>
      </c>
      <c r="J25" s="21" t="s">
        <v>64</v>
      </c>
      <c r="K25" s="21" t="s">
        <v>64</v>
      </c>
      <c r="L25" s="54">
        <v>45</v>
      </c>
      <c r="M25" s="54">
        <v>112</v>
      </c>
      <c r="N25" s="54">
        <v>132</v>
      </c>
      <c r="O25" s="54">
        <v>381</v>
      </c>
      <c r="P25" s="31">
        <v>100</v>
      </c>
      <c r="Q25" s="57">
        <f t="shared" ref="Q25:Q35" si="6">R25+S25+T25+U25+V25</f>
        <v>100</v>
      </c>
      <c r="R25" s="31">
        <v>100</v>
      </c>
      <c r="S25" s="31"/>
      <c r="T25" s="31"/>
      <c r="U25" s="31"/>
      <c r="V25" s="21"/>
      <c r="W25" s="21" t="s">
        <v>82</v>
      </c>
      <c r="X25" s="21" t="s">
        <v>65</v>
      </c>
      <c r="Y25" s="21" t="s">
        <v>140</v>
      </c>
    </row>
    <row r="26" s="1" customFormat="1" ht="180" customHeight="1" spans="1:25">
      <c r="A26" s="29">
        <v>15</v>
      </c>
      <c r="B26" s="30" t="s">
        <v>141</v>
      </c>
      <c r="C26" s="30" t="s">
        <v>142</v>
      </c>
      <c r="D26" s="30" t="s">
        <v>126</v>
      </c>
      <c r="E26" s="30" t="s">
        <v>143</v>
      </c>
      <c r="F26" s="30"/>
      <c r="G26" s="21" t="s">
        <v>82</v>
      </c>
      <c r="H26" s="21" t="s">
        <v>144</v>
      </c>
      <c r="I26" s="21" t="s">
        <v>63</v>
      </c>
      <c r="J26" s="21" t="s">
        <v>64</v>
      </c>
      <c r="K26" s="21" t="s">
        <v>64</v>
      </c>
      <c r="L26" s="54">
        <v>48</v>
      </c>
      <c r="M26" s="54">
        <v>92</v>
      </c>
      <c r="N26" s="54">
        <v>85</v>
      </c>
      <c r="O26" s="54">
        <v>165</v>
      </c>
      <c r="P26" s="31">
        <v>60</v>
      </c>
      <c r="Q26" s="57">
        <f t="shared" si="6"/>
        <v>60</v>
      </c>
      <c r="R26" s="31">
        <v>60</v>
      </c>
      <c r="S26" s="31"/>
      <c r="T26" s="31"/>
      <c r="U26" s="31"/>
      <c r="V26" s="21"/>
      <c r="W26" s="21" t="s">
        <v>82</v>
      </c>
      <c r="X26" s="21" t="s">
        <v>65</v>
      </c>
      <c r="Y26" s="21" t="s">
        <v>145</v>
      </c>
    </row>
    <row r="27" ht="176" customHeight="1" spans="1:25">
      <c r="A27" s="29">
        <v>16</v>
      </c>
      <c r="B27" s="30" t="s">
        <v>146</v>
      </c>
      <c r="C27" s="30" t="s">
        <v>147</v>
      </c>
      <c r="D27" s="30" t="s">
        <v>59</v>
      </c>
      <c r="E27" s="30" t="s">
        <v>148</v>
      </c>
      <c r="F27" s="30"/>
      <c r="G27" s="21" t="s">
        <v>149</v>
      </c>
      <c r="H27" s="21" t="s">
        <v>150</v>
      </c>
      <c r="I27" s="21" t="s">
        <v>64</v>
      </c>
      <c r="J27" s="21" t="s">
        <v>64</v>
      </c>
      <c r="K27" s="21" t="s">
        <v>64</v>
      </c>
      <c r="L27" s="54">
        <v>13</v>
      </c>
      <c r="M27" s="54">
        <v>38</v>
      </c>
      <c r="N27" s="54">
        <v>38</v>
      </c>
      <c r="O27" s="54">
        <v>112</v>
      </c>
      <c r="P27" s="31">
        <v>75</v>
      </c>
      <c r="Q27" s="57">
        <f t="shared" si="6"/>
        <v>75</v>
      </c>
      <c r="R27" s="31">
        <v>75</v>
      </c>
      <c r="S27" s="31"/>
      <c r="T27" s="31"/>
      <c r="U27" s="31"/>
      <c r="V27" s="21"/>
      <c r="W27" s="21" t="s">
        <v>149</v>
      </c>
      <c r="X27" s="21" t="s">
        <v>65</v>
      </c>
      <c r="Y27" s="21" t="s">
        <v>151</v>
      </c>
    </row>
    <row r="28" ht="164" customHeight="1" spans="1:25">
      <c r="A28" s="29">
        <v>17</v>
      </c>
      <c r="B28" s="30" t="s">
        <v>152</v>
      </c>
      <c r="C28" s="30" t="s">
        <v>153</v>
      </c>
      <c r="D28" s="30" t="s">
        <v>59</v>
      </c>
      <c r="E28" s="30" t="s">
        <v>154</v>
      </c>
      <c r="F28" s="30"/>
      <c r="G28" s="21" t="s">
        <v>155</v>
      </c>
      <c r="H28" s="21" t="s">
        <v>156</v>
      </c>
      <c r="I28" s="21" t="s">
        <v>63</v>
      </c>
      <c r="J28" s="21" t="s">
        <v>63</v>
      </c>
      <c r="K28" s="21" t="s">
        <v>64</v>
      </c>
      <c r="L28" s="54">
        <v>13</v>
      </c>
      <c r="M28" s="54">
        <v>40</v>
      </c>
      <c r="N28" s="54">
        <v>42</v>
      </c>
      <c r="O28" s="54">
        <v>126</v>
      </c>
      <c r="P28" s="31">
        <v>60</v>
      </c>
      <c r="Q28" s="57">
        <f t="shared" si="6"/>
        <v>60</v>
      </c>
      <c r="R28" s="31">
        <v>60</v>
      </c>
      <c r="S28" s="31"/>
      <c r="T28" s="31"/>
      <c r="U28" s="31"/>
      <c r="V28" s="21"/>
      <c r="W28" s="21" t="s">
        <v>155</v>
      </c>
      <c r="X28" s="21" t="s">
        <v>65</v>
      </c>
      <c r="Y28" s="21" t="s">
        <v>157</v>
      </c>
    </row>
    <row r="29" ht="156" customHeight="1" spans="1:25">
      <c r="A29" s="29">
        <v>18</v>
      </c>
      <c r="B29" s="32" t="s">
        <v>158</v>
      </c>
      <c r="C29" s="32" t="s">
        <v>159</v>
      </c>
      <c r="D29" s="30" t="s">
        <v>59</v>
      </c>
      <c r="E29" s="32" t="s">
        <v>160</v>
      </c>
      <c r="F29" s="30"/>
      <c r="G29" s="39" t="s">
        <v>100</v>
      </c>
      <c r="H29" s="39" t="s">
        <v>161</v>
      </c>
      <c r="I29" s="39" t="s">
        <v>63</v>
      </c>
      <c r="J29" s="39" t="s">
        <v>64</v>
      </c>
      <c r="K29" s="39" t="s">
        <v>64</v>
      </c>
      <c r="L29" s="55">
        <v>41</v>
      </c>
      <c r="M29" s="55">
        <v>105</v>
      </c>
      <c r="N29" s="55">
        <v>73</v>
      </c>
      <c r="O29" s="55">
        <v>187</v>
      </c>
      <c r="P29" s="34">
        <v>180</v>
      </c>
      <c r="Q29" s="57">
        <f t="shared" si="6"/>
        <v>180</v>
      </c>
      <c r="R29" s="34">
        <v>180</v>
      </c>
      <c r="S29" s="34"/>
      <c r="T29" s="34"/>
      <c r="U29" s="34"/>
      <c r="V29" s="39"/>
      <c r="W29" s="39" t="s">
        <v>100</v>
      </c>
      <c r="X29" s="21" t="s">
        <v>65</v>
      </c>
      <c r="Y29" s="21" t="s">
        <v>162</v>
      </c>
    </row>
    <row r="30" ht="163" customHeight="1" spans="1:25">
      <c r="A30" s="29">
        <v>19</v>
      </c>
      <c r="B30" s="30" t="s">
        <v>163</v>
      </c>
      <c r="C30" s="30" t="s">
        <v>164</v>
      </c>
      <c r="D30" s="30" t="s">
        <v>126</v>
      </c>
      <c r="E30" s="30" t="s">
        <v>165</v>
      </c>
      <c r="F30" s="30"/>
      <c r="G30" s="31" t="s">
        <v>166</v>
      </c>
      <c r="H30" s="31" t="s">
        <v>167</v>
      </c>
      <c r="I30" s="21" t="s">
        <v>63</v>
      </c>
      <c r="J30" s="31" t="s">
        <v>64</v>
      </c>
      <c r="K30" s="31" t="s">
        <v>64</v>
      </c>
      <c r="L30" s="54">
        <v>17</v>
      </c>
      <c r="M30" s="54">
        <v>54</v>
      </c>
      <c r="N30" s="54">
        <v>49</v>
      </c>
      <c r="O30" s="54">
        <v>147</v>
      </c>
      <c r="P30" s="31">
        <v>80</v>
      </c>
      <c r="Q30" s="57">
        <f t="shared" si="6"/>
        <v>80</v>
      </c>
      <c r="R30" s="31">
        <v>80</v>
      </c>
      <c r="S30" s="31"/>
      <c r="T30" s="31"/>
      <c r="U30" s="31"/>
      <c r="V30" s="21"/>
      <c r="W30" s="31" t="s">
        <v>166</v>
      </c>
      <c r="X30" s="21" t="s">
        <v>65</v>
      </c>
      <c r="Y30" s="21" t="s">
        <v>168</v>
      </c>
    </row>
    <row r="31" ht="183" customHeight="1" spans="1:25">
      <c r="A31" s="29">
        <v>20</v>
      </c>
      <c r="B31" s="30" t="s">
        <v>169</v>
      </c>
      <c r="C31" s="30" t="s">
        <v>170</v>
      </c>
      <c r="D31" s="30" t="s">
        <v>126</v>
      </c>
      <c r="E31" s="30" t="s">
        <v>171</v>
      </c>
      <c r="F31" s="30"/>
      <c r="G31" s="21" t="s">
        <v>172</v>
      </c>
      <c r="H31" s="21" t="s">
        <v>173</v>
      </c>
      <c r="I31" s="21" t="s">
        <v>63</v>
      </c>
      <c r="J31" s="21" t="s">
        <v>64</v>
      </c>
      <c r="K31" s="21" t="s">
        <v>64</v>
      </c>
      <c r="L31" s="54">
        <v>23</v>
      </c>
      <c r="M31" s="56">
        <v>70</v>
      </c>
      <c r="N31" s="54">
        <v>69</v>
      </c>
      <c r="O31" s="54">
        <v>210</v>
      </c>
      <c r="P31" s="31">
        <v>45</v>
      </c>
      <c r="Q31" s="57">
        <f t="shared" si="6"/>
        <v>45</v>
      </c>
      <c r="R31" s="31"/>
      <c r="S31" s="31">
        <v>45</v>
      </c>
      <c r="T31" s="31"/>
      <c r="U31" s="31"/>
      <c r="V31" s="21"/>
      <c r="W31" s="21" t="s">
        <v>174</v>
      </c>
      <c r="X31" s="21" t="s">
        <v>65</v>
      </c>
      <c r="Y31" s="21" t="s">
        <v>130</v>
      </c>
    </row>
    <row r="32" ht="138" customHeight="1" spans="1:25">
      <c r="A32" s="29">
        <v>21</v>
      </c>
      <c r="B32" s="30" t="s">
        <v>175</v>
      </c>
      <c r="C32" s="30" t="s">
        <v>176</v>
      </c>
      <c r="D32" s="30" t="s">
        <v>126</v>
      </c>
      <c r="E32" s="30" t="s">
        <v>177</v>
      </c>
      <c r="F32" s="30"/>
      <c r="G32" s="21" t="s">
        <v>178</v>
      </c>
      <c r="H32" s="21" t="s">
        <v>179</v>
      </c>
      <c r="I32" s="21" t="s">
        <v>64</v>
      </c>
      <c r="J32" s="21" t="s">
        <v>64</v>
      </c>
      <c r="K32" s="21" t="s">
        <v>64</v>
      </c>
      <c r="L32" s="54">
        <v>20</v>
      </c>
      <c r="M32" s="56">
        <v>62</v>
      </c>
      <c r="N32" s="54">
        <v>60</v>
      </c>
      <c r="O32" s="54">
        <v>186</v>
      </c>
      <c r="P32" s="31">
        <v>40</v>
      </c>
      <c r="Q32" s="57">
        <f t="shared" si="6"/>
        <v>40</v>
      </c>
      <c r="R32" s="31"/>
      <c r="S32" s="31">
        <v>40</v>
      </c>
      <c r="T32" s="31"/>
      <c r="U32" s="31"/>
      <c r="V32" s="21"/>
      <c r="W32" s="21" t="s">
        <v>180</v>
      </c>
      <c r="X32" s="21" t="s">
        <v>65</v>
      </c>
      <c r="Y32" s="21" t="s">
        <v>130</v>
      </c>
    </row>
    <row r="33" ht="150" customHeight="1" spans="1:25">
      <c r="A33" s="29">
        <v>22</v>
      </c>
      <c r="B33" s="30" t="s">
        <v>181</v>
      </c>
      <c r="C33" s="30" t="s">
        <v>182</v>
      </c>
      <c r="D33" s="30" t="s">
        <v>126</v>
      </c>
      <c r="E33" s="30" t="s">
        <v>183</v>
      </c>
      <c r="F33" s="30"/>
      <c r="G33" s="21" t="s">
        <v>82</v>
      </c>
      <c r="H33" s="21" t="s">
        <v>184</v>
      </c>
      <c r="I33" s="21" t="s">
        <v>64</v>
      </c>
      <c r="J33" s="21" t="s">
        <v>64</v>
      </c>
      <c r="K33" s="21" t="s">
        <v>64</v>
      </c>
      <c r="L33" s="54">
        <v>25</v>
      </c>
      <c r="M33" s="56">
        <v>77.5</v>
      </c>
      <c r="N33" s="54">
        <v>75</v>
      </c>
      <c r="O33" s="54">
        <v>232.5</v>
      </c>
      <c r="P33" s="31">
        <v>50</v>
      </c>
      <c r="Q33" s="57">
        <f t="shared" si="6"/>
        <v>50</v>
      </c>
      <c r="R33" s="31"/>
      <c r="S33" s="31">
        <v>50</v>
      </c>
      <c r="T33" s="31"/>
      <c r="U33" s="31"/>
      <c r="V33" s="21"/>
      <c r="W33" s="21" t="s">
        <v>185</v>
      </c>
      <c r="X33" s="21" t="s">
        <v>65</v>
      </c>
      <c r="Y33" s="21" t="s">
        <v>130</v>
      </c>
    </row>
    <row r="34" ht="178" customHeight="1" spans="1:25">
      <c r="A34" s="29">
        <v>23</v>
      </c>
      <c r="B34" s="30" t="s">
        <v>186</v>
      </c>
      <c r="C34" s="30" t="s">
        <v>187</v>
      </c>
      <c r="D34" s="30" t="s">
        <v>126</v>
      </c>
      <c r="E34" s="30" t="s">
        <v>188</v>
      </c>
      <c r="F34" s="30"/>
      <c r="G34" s="21" t="s">
        <v>82</v>
      </c>
      <c r="H34" s="21" t="s">
        <v>128</v>
      </c>
      <c r="I34" s="21" t="s">
        <v>63</v>
      </c>
      <c r="J34" s="21" t="s">
        <v>64</v>
      </c>
      <c r="K34" s="21" t="s">
        <v>64</v>
      </c>
      <c r="L34" s="54">
        <v>25</v>
      </c>
      <c r="M34" s="56">
        <v>75</v>
      </c>
      <c r="N34" s="54">
        <v>75</v>
      </c>
      <c r="O34" s="54">
        <v>230</v>
      </c>
      <c r="P34" s="31">
        <v>50</v>
      </c>
      <c r="Q34" s="57">
        <f t="shared" si="6"/>
        <v>50</v>
      </c>
      <c r="R34" s="31"/>
      <c r="S34" s="31">
        <v>50</v>
      </c>
      <c r="T34" s="31"/>
      <c r="U34" s="31"/>
      <c r="V34" s="21"/>
      <c r="W34" s="21" t="s">
        <v>189</v>
      </c>
      <c r="X34" s="21" t="s">
        <v>65</v>
      </c>
      <c r="Y34" s="21" t="s">
        <v>130</v>
      </c>
    </row>
    <row r="35" ht="163" customHeight="1" spans="1:25">
      <c r="A35" s="29">
        <v>24</v>
      </c>
      <c r="B35" s="30" t="s">
        <v>190</v>
      </c>
      <c r="C35" s="30" t="s">
        <v>191</v>
      </c>
      <c r="D35" s="30" t="s">
        <v>126</v>
      </c>
      <c r="E35" s="30" t="s">
        <v>192</v>
      </c>
      <c r="F35" s="30"/>
      <c r="G35" s="21" t="s">
        <v>149</v>
      </c>
      <c r="H35" s="21" t="s">
        <v>150</v>
      </c>
      <c r="I35" s="21" t="s">
        <v>64</v>
      </c>
      <c r="J35" s="21" t="s">
        <v>64</v>
      </c>
      <c r="K35" s="21" t="s">
        <v>64</v>
      </c>
      <c r="L35" s="54">
        <v>12</v>
      </c>
      <c r="M35" s="56">
        <v>32</v>
      </c>
      <c r="N35" s="54">
        <v>36</v>
      </c>
      <c r="O35" s="54">
        <v>108</v>
      </c>
      <c r="P35" s="31">
        <v>72</v>
      </c>
      <c r="Q35" s="57">
        <f t="shared" si="6"/>
        <v>72</v>
      </c>
      <c r="R35" s="31">
        <v>72</v>
      </c>
      <c r="S35" s="31"/>
      <c r="T35" s="31"/>
      <c r="U35" s="31"/>
      <c r="V35" s="21"/>
      <c r="W35" s="21" t="s">
        <v>149</v>
      </c>
      <c r="X35" s="21" t="s">
        <v>65</v>
      </c>
      <c r="Y35" s="21" t="s">
        <v>193</v>
      </c>
    </row>
    <row r="36" ht="30" customHeight="1" spans="1:25">
      <c r="A36" s="37" t="s">
        <v>18</v>
      </c>
      <c r="B36" s="38"/>
      <c r="C36" s="38"/>
      <c r="D36" s="38"/>
      <c r="E36" s="38"/>
      <c r="F36" s="30">
        <v>2</v>
      </c>
      <c r="G36" s="27"/>
      <c r="H36" s="27"/>
      <c r="I36" s="27"/>
      <c r="J36" s="27"/>
      <c r="K36" s="27"/>
      <c r="L36" s="27">
        <f>SUM(L37:L38)</f>
        <v>384</v>
      </c>
      <c r="M36" s="27">
        <f t="shared" ref="M36:Y36" si="7">SUM(M37:M38)</f>
        <v>1072</v>
      </c>
      <c r="N36" s="27">
        <f t="shared" si="7"/>
        <v>776</v>
      </c>
      <c r="O36" s="27">
        <f t="shared" si="7"/>
        <v>2200</v>
      </c>
      <c r="P36" s="57">
        <f t="shared" si="7"/>
        <v>700</v>
      </c>
      <c r="Q36" s="57">
        <f t="shared" si="7"/>
        <v>700</v>
      </c>
      <c r="R36" s="57">
        <f t="shared" si="7"/>
        <v>700</v>
      </c>
      <c r="S36" s="57">
        <f t="shared" si="7"/>
        <v>0</v>
      </c>
      <c r="T36" s="57">
        <f t="shared" si="7"/>
        <v>0</v>
      </c>
      <c r="U36" s="57">
        <f t="shared" si="7"/>
        <v>0</v>
      </c>
      <c r="V36" s="27">
        <f t="shared" si="7"/>
        <v>0</v>
      </c>
      <c r="W36" s="27"/>
      <c r="X36" s="27"/>
      <c r="Y36" s="27"/>
    </row>
    <row r="37" ht="192" customHeight="1" spans="1:25">
      <c r="A37" s="29">
        <v>25</v>
      </c>
      <c r="B37" s="30" t="s">
        <v>194</v>
      </c>
      <c r="C37" s="30" t="s">
        <v>195</v>
      </c>
      <c r="D37" s="30" t="s">
        <v>59</v>
      </c>
      <c r="E37" s="30" t="s">
        <v>196</v>
      </c>
      <c r="F37" s="30"/>
      <c r="G37" s="21" t="s">
        <v>197</v>
      </c>
      <c r="H37" s="21" t="s">
        <v>198</v>
      </c>
      <c r="I37" s="21" t="s">
        <v>63</v>
      </c>
      <c r="J37" s="21" t="s">
        <v>64</v>
      </c>
      <c r="K37" s="21" t="s">
        <v>64</v>
      </c>
      <c r="L37" s="54">
        <v>330</v>
      </c>
      <c r="M37" s="54">
        <v>927</v>
      </c>
      <c r="N37" s="54">
        <v>656</v>
      </c>
      <c r="O37" s="54">
        <v>1820</v>
      </c>
      <c r="P37" s="31">
        <v>300</v>
      </c>
      <c r="Q37" s="57">
        <f>R37+S37+T37+U37+V37</f>
        <v>300</v>
      </c>
      <c r="R37" s="31">
        <v>300</v>
      </c>
      <c r="S37" s="31"/>
      <c r="T37" s="31"/>
      <c r="U37" s="31"/>
      <c r="V37" s="21"/>
      <c r="W37" s="21" t="s">
        <v>197</v>
      </c>
      <c r="X37" s="21" t="s">
        <v>65</v>
      </c>
      <c r="Y37" s="21" t="s">
        <v>199</v>
      </c>
    </row>
    <row r="38" ht="156" customHeight="1" spans="1:25">
      <c r="A38" s="29">
        <v>26</v>
      </c>
      <c r="B38" s="30" t="s">
        <v>200</v>
      </c>
      <c r="C38" s="30" t="s">
        <v>201</v>
      </c>
      <c r="D38" s="30" t="s">
        <v>59</v>
      </c>
      <c r="E38" s="30" t="s">
        <v>202</v>
      </c>
      <c r="F38" s="30"/>
      <c r="G38" s="21" t="s">
        <v>203</v>
      </c>
      <c r="H38" s="21" t="s">
        <v>204</v>
      </c>
      <c r="I38" s="21" t="s">
        <v>64</v>
      </c>
      <c r="J38" s="21" t="s">
        <v>64</v>
      </c>
      <c r="K38" s="21" t="s">
        <v>64</v>
      </c>
      <c r="L38" s="54">
        <v>54</v>
      </c>
      <c r="M38" s="54">
        <v>145</v>
      </c>
      <c r="N38" s="54">
        <v>120</v>
      </c>
      <c r="O38" s="54">
        <v>380</v>
      </c>
      <c r="P38" s="31">
        <v>400</v>
      </c>
      <c r="Q38" s="57">
        <f>R38+S38+T38+U38+V38</f>
        <v>400</v>
      </c>
      <c r="R38" s="31">
        <v>400</v>
      </c>
      <c r="S38" s="31"/>
      <c r="T38" s="31"/>
      <c r="U38" s="31"/>
      <c r="V38" s="21"/>
      <c r="W38" s="21" t="s">
        <v>203</v>
      </c>
      <c r="X38" s="21" t="s">
        <v>65</v>
      </c>
      <c r="Y38" s="21" t="s">
        <v>205</v>
      </c>
    </row>
    <row r="39" ht="44" customHeight="1" spans="1:25">
      <c r="A39" s="40" t="s">
        <v>19</v>
      </c>
      <c r="B39" s="38"/>
      <c r="C39" s="38"/>
      <c r="D39" s="38"/>
      <c r="E39" s="38"/>
      <c r="F39" s="30">
        <f>F40+F48</f>
        <v>23</v>
      </c>
      <c r="G39" s="21"/>
      <c r="H39" s="21"/>
      <c r="I39" s="21"/>
      <c r="J39" s="21"/>
      <c r="K39" s="21"/>
      <c r="L39" s="21">
        <f t="shared" ref="G39:Y39" si="8">L40+L48</f>
        <v>687</v>
      </c>
      <c r="M39" s="21">
        <f t="shared" si="8"/>
        <v>2005.5</v>
      </c>
      <c r="N39" s="21">
        <f t="shared" si="8"/>
        <v>2027</v>
      </c>
      <c r="O39" s="21">
        <f t="shared" si="8"/>
        <v>7116.5</v>
      </c>
      <c r="P39" s="21">
        <f t="shared" si="8"/>
        <v>1709</v>
      </c>
      <c r="Q39" s="21">
        <f t="shared" si="8"/>
        <v>1709</v>
      </c>
      <c r="R39" s="21">
        <f t="shared" si="8"/>
        <v>1359</v>
      </c>
      <c r="S39" s="21">
        <f t="shared" si="8"/>
        <v>350</v>
      </c>
      <c r="T39" s="21">
        <f t="shared" si="8"/>
        <v>0</v>
      </c>
      <c r="U39" s="21">
        <f t="shared" si="8"/>
        <v>0</v>
      </c>
      <c r="V39" s="21">
        <f t="shared" si="8"/>
        <v>0</v>
      </c>
      <c r="W39" s="27"/>
      <c r="X39" s="27"/>
      <c r="Y39" s="27"/>
    </row>
    <row r="40" ht="56" customHeight="1" spans="1:25">
      <c r="A40" s="37" t="s">
        <v>20</v>
      </c>
      <c r="B40" s="38"/>
      <c r="C40" s="38"/>
      <c r="D40" s="38"/>
      <c r="E40" s="38"/>
      <c r="F40" s="30">
        <v>7</v>
      </c>
      <c r="G40" s="27"/>
      <c r="H40" s="27"/>
      <c r="I40" s="27"/>
      <c r="J40" s="27"/>
      <c r="K40" s="27"/>
      <c r="L40" s="27">
        <f>SUM(L41:L47)</f>
        <v>121</v>
      </c>
      <c r="M40" s="27">
        <f t="shared" ref="M40:Y40" si="9">SUM(M41:M47)</f>
        <v>395</v>
      </c>
      <c r="N40" s="27">
        <f t="shared" si="9"/>
        <v>405</v>
      </c>
      <c r="O40" s="27">
        <f t="shared" si="9"/>
        <v>1520</v>
      </c>
      <c r="P40" s="57">
        <f t="shared" si="9"/>
        <v>336</v>
      </c>
      <c r="Q40" s="57">
        <f t="shared" si="9"/>
        <v>336</v>
      </c>
      <c r="R40" s="57">
        <f t="shared" si="9"/>
        <v>306</v>
      </c>
      <c r="S40" s="57">
        <f t="shared" si="9"/>
        <v>30</v>
      </c>
      <c r="T40" s="57">
        <f t="shared" si="9"/>
        <v>0</v>
      </c>
      <c r="U40" s="57">
        <f t="shared" si="9"/>
        <v>0</v>
      </c>
      <c r="V40" s="27">
        <f t="shared" si="9"/>
        <v>0</v>
      </c>
      <c r="W40" s="27"/>
      <c r="X40" s="27"/>
      <c r="Y40" s="27"/>
    </row>
    <row r="41" ht="162" customHeight="1" spans="1:25">
      <c r="A41" s="29">
        <v>27</v>
      </c>
      <c r="B41" s="30" t="s">
        <v>206</v>
      </c>
      <c r="C41" s="30" t="s">
        <v>207</v>
      </c>
      <c r="D41" s="30" t="s">
        <v>59</v>
      </c>
      <c r="E41" s="30" t="s">
        <v>208</v>
      </c>
      <c r="F41" s="30"/>
      <c r="G41" s="21" t="s">
        <v>70</v>
      </c>
      <c r="H41" s="21" t="s">
        <v>209</v>
      </c>
      <c r="I41" s="21" t="s">
        <v>64</v>
      </c>
      <c r="J41" s="21" t="s">
        <v>64</v>
      </c>
      <c r="K41" s="21" t="s">
        <v>64</v>
      </c>
      <c r="L41" s="54">
        <v>11</v>
      </c>
      <c r="M41" s="54">
        <v>24</v>
      </c>
      <c r="N41" s="54">
        <v>32</v>
      </c>
      <c r="O41" s="54">
        <v>85</v>
      </c>
      <c r="P41" s="31">
        <v>35</v>
      </c>
      <c r="Q41" s="57">
        <f t="shared" ref="Q41:Q47" si="10">R41+S41+T41+U41+V41</f>
        <v>35</v>
      </c>
      <c r="R41" s="31">
        <v>35</v>
      </c>
      <c r="S41" s="31"/>
      <c r="T41" s="31"/>
      <c r="U41" s="31"/>
      <c r="V41" s="21"/>
      <c r="W41" s="21" t="s">
        <v>70</v>
      </c>
      <c r="X41" s="21" t="s">
        <v>65</v>
      </c>
      <c r="Y41" s="21" t="s">
        <v>210</v>
      </c>
    </row>
    <row r="42" ht="163" customHeight="1" spans="1:25">
      <c r="A42" s="29">
        <v>28</v>
      </c>
      <c r="B42" s="30" t="s">
        <v>211</v>
      </c>
      <c r="C42" s="30" t="s">
        <v>212</v>
      </c>
      <c r="D42" s="30" t="s">
        <v>59</v>
      </c>
      <c r="E42" s="30" t="s">
        <v>213</v>
      </c>
      <c r="F42" s="30"/>
      <c r="G42" s="21" t="s">
        <v>70</v>
      </c>
      <c r="H42" s="21" t="s">
        <v>214</v>
      </c>
      <c r="I42" s="21" t="s">
        <v>63</v>
      </c>
      <c r="J42" s="21" t="s">
        <v>64</v>
      </c>
      <c r="K42" s="21" t="s">
        <v>64</v>
      </c>
      <c r="L42" s="54">
        <v>10</v>
      </c>
      <c r="M42" s="54">
        <v>25</v>
      </c>
      <c r="N42" s="54">
        <v>18</v>
      </c>
      <c r="O42" s="54">
        <v>40</v>
      </c>
      <c r="P42" s="31">
        <v>15</v>
      </c>
      <c r="Q42" s="57">
        <f t="shared" si="10"/>
        <v>15</v>
      </c>
      <c r="R42" s="31">
        <v>15</v>
      </c>
      <c r="S42" s="31"/>
      <c r="T42" s="31"/>
      <c r="U42" s="31"/>
      <c r="V42" s="21"/>
      <c r="W42" s="21" t="s">
        <v>70</v>
      </c>
      <c r="X42" s="21" t="s">
        <v>65</v>
      </c>
      <c r="Y42" s="21" t="s">
        <v>215</v>
      </c>
    </row>
    <row r="43" ht="165" customHeight="1" spans="1:25">
      <c r="A43" s="29">
        <v>29</v>
      </c>
      <c r="B43" s="30" t="s">
        <v>216</v>
      </c>
      <c r="C43" s="30" t="s">
        <v>217</v>
      </c>
      <c r="D43" s="30" t="s">
        <v>59</v>
      </c>
      <c r="E43" s="30" t="s">
        <v>218</v>
      </c>
      <c r="F43" s="30"/>
      <c r="G43" s="21" t="s">
        <v>203</v>
      </c>
      <c r="H43" s="21" t="s">
        <v>219</v>
      </c>
      <c r="I43" s="21" t="s">
        <v>64</v>
      </c>
      <c r="J43" s="21" t="s">
        <v>64</v>
      </c>
      <c r="K43" s="21" t="s">
        <v>64</v>
      </c>
      <c r="L43" s="54">
        <v>20</v>
      </c>
      <c r="M43" s="54">
        <v>77</v>
      </c>
      <c r="N43" s="54">
        <v>160</v>
      </c>
      <c r="O43" s="54">
        <v>563</v>
      </c>
      <c r="P43" s="31">
        <v>150</v>
      </c>
      <c r="Q43" s="57">
        <f t="shared" si="10"/>
        <v>150</v>
      </c>
      <c r="R43" s="31">
        <v>150</v>
      </c>
      <c r="S43" s="31"/>
      <c r="T43" s="31"/>
      <c r="U43" s="31"/>
      <c r="V43" s="21"/>
      <c r="W43" s="21" t="s">
        <v>220</v>
      </c>
      <c r="X43" s="21" t="s">
        <v>65</v>
      </c>
      <c r="Y43" s="21" t="s">
        <v>221</v>
      </c>
    </row>
    <row r="44" ht="149" customHeight="1" spans="1:25">
      <c r="A44" s="29">
        <v>30</v>
      </c>
      <c r="B44" s="30" t="s">
        <v>222</v>
      </c>
      <c r="C44" s="41" t="s">
        <v>223</v>
      </c>
      <c r="D44" s="30" t="s">
        <v>59</v>
      </c>
      <c r="E44" s="30" t="s">
        <v>224</v>
      </c>
      <c r="F44" s="30"/>
      <c r="G44" s="21" t="s">
        <v>88</v>
      </c>
      <c r="H44" s="21" t="s">
        <v>225</v>
      </c>
      <c r="I44" s="21" t="s">
        <v>63</v>
      </c>
      <c r="J44" s="21" t="s">
        <v>64</v>
      </c>
      <c r="K44" s="21" t="s">
        <v>64</v>
      </c>
      <c r="L44" s="54">
        <v>50</v>
      </c>
      <c r="M44" s="54">
        <v>174</v>
      </c>
      <c r="N44" s="54">
        <v>90</v>
      </c>
      <c r="O44" s="54">
        <v>406</v>
      </c>
      <c r="P44" s="31">
        <v>36</v>
      </c>
      <c r="Q44" s="57">
        <f t="shared" si="10"/>
        <v>36</v>
      </c>
      <c r="R44" s="31">
        <v>36</v>
      </c>
      <c r="S44" s="31"/>
      <c r="T44" s="31"/>
      <c r="U44" s="31"/>
      <c r="V44" s="21"/>
      <c r="W44" s="21" t="s">
        <v>88</v>
      </c>
      <c r="X44" s="21" t="s">
        <v>65</v>
      </c>
      <c r="Y44" s="21" t="s">
        <v>226</v>
      </c>
    </row>
    <row r="45" ht="147" customHeight="1" spans="1:25">
      <c r="A45" s="29">
        <v>31</v>
      </c>
      <c r="B45" s="42" t="s">
        <v>227</v>
      </c>
      <c r="C45" s="41" t="s">
        <v>228</v>
      </c>
      <c r="D45" s="30" t="s">
        <v>59</v>
      </c>
      <c r="E45" s="30" t="s">
        <v>229</v>
      </c>
      <c r="F45" s="30"/>
      <c r="G45" s="21" t="s">
        <v>88</v>
      </c>
      <c r="H45" s="21" t="s">
        <v>230</v>
      </c>
      <c r="I45" s="21" t="s">
        <v>64</v>
      </c>
      <c r="J45" s="21" t="s">
        <v>64</v>
      </c>
      <c r="K45" s="21" t="s">
        <v>64</v>
      </c>
      <c r="L45" s="54">
        <v>10</v>
      </c>
      <c r="M45" s="54">
        <v>30</v>
      </c>
      <c r="N45" s="54">
        <v>40</v>
      </c>
      <c r="O45" s="54">
        <v>160</v>
      </c>
      <c r="P45" s="31">
        <v>30</v>
      </c>
      <c r="Q45" s="57">
        <f t="shared" si="10"/>
        <v>30</v>
      </c>
      <c r="R45" s="31">
        <v>30</v>
      </c>
      <c r="S45" s="31"/>
      <c r="T45" s="31"/>
      <c r="U45" s="31"/>
      <c r="V45" s="21"/>
      <c r="W45" s="21" t="s">
        <v>88</v>
      </c>
      <c r="X45" s="21" t="s">
        <v>65</v>
      </c>
      <c r="Y45" s="21" t="s">
        <v>231</v>
      </c>
    </row>
    <row r="46" ht="144" customHeight="1" spans="1:25">
      <c r="A46" s="29">
        <v>32</v>
      </c>
      <c r="B46" s="30" t="s">
        <v>232</v>
      </c>
      <c r="C46" s="30" t="s">
        <v>233</v>
      </c>
      <c r="D46" s="30" t="s">
        <v>59</v>
      </c>
      <c r="E46" s="30" t="s">
        <v>234</v>
      </c>
      <c r="F46" s="30"/>
      <c r="G46" s="21" t="s">
        <v>111</v>
      </c>
      <c r="H46" s="21" t="s">
        <v>235</v>
      </c>
      <c r="I46" s="21" t="s">
        <v>63</v>
      </c>
      <c r="J46" s="21" t="s">
        <v>64</v>
      </c>
      <c r="K46" s="21" t="s">
        <v>64</v>
      </c>
      <c r="L46" s="54">
        <v>12</v>
      </c>
      <c r="M46" s="54">
        <v>41</v>
      </c>
      <c r="N46" s="54">
        <v>20</v>
      </c>
      <c r="O46" s="54">
        <v>72</v>
      </c>
      <c r="P46" s="31">
        <v>30</v>
      </c>
      <c r="Q46" s="57">
        <f t="shared" si="10"/>
        <v>30</v>
      </c>
      <c r="R46" s="31"/>
      <c r="S46" s="31">
        <v>30</v>
      </c>
      <c r="T46" s="31"/>
      <c r="U46" s="31"/>
      <c r="V46" s="21"/>
      <c r="W46" s="21" t="s">
        <v>111</v>
      </c>
      <c r="X46" s="21" t="s">
        <v>65</v>
      </c>
      <c r="Y46" s="21" t="s">
        <v>236</v>
      </c>
    </row>
    <row r="47" ht="186" customHeight="1" spans="1:25">
      <c r="A47" s="29">
        <v>33</v>
      </c>
      <c r="B47" s="30" t="s">
        <v>237</v>
      </c>
      <c r="C47" s="30" t="s">
        <v>238</v>
      </c>
      <c r="D47" s="30" t="s">
        <v>59</v>
      </c>
      <c r="E47" s="30" t="s">
        <v>239</v>
      </c>
      <c r="F47" s="30"/>
      <c r="G47" s="21" t="s">
        <v>240</v>
      </c>
      <c r="H47" s="21" t="s">
        <v>241</v>
      </c>
      <c r="I47" s="21" t="s">
        <v>64</v>
      </c>
      <c r="J47" s="21" t="s">
        <v>64</v>
      </c>
      <c r="K47" s="21" t="s">
        <v>64</v>
      </c>
      <c r="L47" s="54">
        <v>8</v>
      </c>
      <c r="M47" s="54">
        <v>24</v>
      </c>
      <c r="N47" s="54">
        <v>45</v>
      </c>
      <c r="O47" s="54">
        <v>194</v>
      </c>
      <c r="P47" s="31">
        <v>40</v>
      </c>
      <c r="Q47" s="57">
        <v>40</v>
      </c>
      <c r="R47" s="31">
        <v>40</v>
      </c>
      <c r="S47" s="31"/>
      <c r="T47" s="31"/>
      <c r="U47" s="31"/>
      <c r="V47" s="21"/>
      <c r="W47" s="21" t="s">
        <v>240</v>
      </c>
      <c r="X47" s="21" t="s">
        <v>65</v>
      </c>
      <c r="Y47" s="21" t="s">
        <v>242</v>
      </c>
    </row>
    <row r="48" ht="27" customHeight="1" spans="1:25">
      <c r="A48" s="37" t="s">
        <v>21</v>
      </c>
      <c r="B48" s="38"/>
      <c r="C48" s="38"/>
      <c r="D48" s="38"/>
      <c r="E48" s="38"/>
      <c r="F48" s="30">
        <v>16</v>
      </c>
      <c r="G48" s="27"/>
      <c r="H48" s="27"/>
      <c r="I48" s="27"/>
      <c r="J48" s="27"/>
      <c r="K48" s="27"/>
      <c r="L48" s="27">
        <f t="shared" ref="L48:Y48" si="11">SUM(L49:L64)</f>
        <v>566</v>
      </c>
      <c r="M48" s="27">
        <f t="shared" si="11"/>
        <v>1610.5</v>
      </c>
      <c r="N48" s="27">
        <f t="shared" si="11"/>
        <v>1622</v>
      </c>
      <c r="O48" s="27">
        <f t="shared" si="11"/>
        <v>5596.5</v>
      </c>
      <c r="P48" s="57">
        <f t="shared" si="11"/>
        <v>1373</v>
      </c>
      <c r="Q48" s="57">
        <f t="shared" si="11"/>
        <v>1373</v>
      </c>
      <c r="R48" s="57">
        <f t="shared" si="11"/>
        <v>1053</v>
      </c>
      <c r="S48" s="57">
        <f t="shared" si="11"/>
        <v>320</v>
      </c>
      <c r="T48" s="57">
        <f t="shared" si="11"/>
        <v>0</v>
      </c>
      <c r="U48" s="57">
        <f t="shared" si="11"/>
        <v>0</v>
      </c>
      <c r="V48" s="27">
        <f t="shared" si="11"/>
        <v>0</v>
      </c>
      <c r="W48" s="27"/>
      <c r="X48" s="27"/>
      <c r="Y48" s="27"/>
    </row>
    <row r="49" ht="151" customHeight="1" spans="1:25">
      <c r="A49" s="29">
        <v>34</v>
      </c>
      <c r="B49" s="30" t="s">
        <v>243</v>
      </c>
      <c r="C49" s="30" t="s">
        <v>244</v>
      </c>
      <c r="D49" s="30" t="s">
        <v>59</v>
      </c>
      <c r="E49" s="30" t="s">
        <v>245</v>
      </c>
      <c r="F49" s="30"/>
      <c r="G49" s="21" t="s">
        <v>61</v>
      </c>
      <c r="H49" s="21" t="s">
        <v>246</v>
      </c>
      <c r="I49" s="21" t="s">
        <v>63</v>
      </c>
      <c r="J49" s="21" t="s">
        <v>64</v>
      </c>
      <c r="K49" s="21" t="s">
        <v>64</v>
      </c>
      <c r="L49" s="54">
        <v>7</v>
      </c>
      <c r="M49" s="54">
        <v>23</v>
      </c>
      <c r="N49" s="54">
        <v>162</v>
      </c>
      <c r="O49" s="54">
        <v>478</v>
      </c>
      <c r="P49" s="31">
        <v>75</v>
      </c>
      <c r="Q49" s="57">
        <f t="shared" ref="Q49:Q64" si="12">R49+S49+T49+U49+V49</f>
        <v>75</v>
      </c>
      <c r="R49" s="31">
        <v>75</v>
      </c>
      <c r="S49" s="31"/>
      <c r="T49" s="31"/>
      <c r="U49" s="31"/>
      <c r="V49" s="21"/>
      <c r="W49" s="21" t="s">
        <v>61</v>
      </c>
      <c r="X49" s="21" t="s">
        <v>65</v>
      </c>
      <c r="Y49" s="21" t="s">
        <v>247</v>
      </c>
    </row>
    <row r="50" ht="156" customHeight="1" spans="1:25">
      <c r="A50" s="29">
        <v>35</v>
      </c>
      <c r="B50" s="30" t="s">
        <v>248</v>
      </c>
      <c r="C50" s="30" t="s">
        <v>249</v>
      </c>
      <c r="D50" s="30" t="s">
        <v>59</v>
      </c>
      <c r="E50" s="30" t="s">
        <v>250</v>
      </c>
      <c r="F50" s="30"/>
      <c r="G50" s="31" t="s">
        <v>70</v>
      </c>
      <c r="H50" s="31" t="s">
        <v>251</v>
      </c>
      <c r="I50" s="21" t="s">
        <v>64</v>
      </c>
      <c r="J50" s="31" t="s">
        <v>64</v>
      </c>
      <c r="K50" s="31" t="s">
        <v>64</v>
      </c>
      <c r="L50" s="54">
        <v>52</v>
      </c>
      <c r="M50" s="54">
        <v>158</v>
      </c>
      <c r="N50" s="54">
        <v>220</v>
      </c>
      <c r="O50" s="54">
        <v>1371</v>
      </c>
      <c r="P50" s="31">
        <v>80</v>
      </c>
      <c r="Q50" s="57">
        <f t="shared" si="12"/>
        <v>80</v>
      </c>
      <c r="R50" s="31">
        <v>80</v>
      </c>
      <c r="S50" s="31"/>
      <c r="T50" s="31"/>
      <c r="U50" s="31"/>
      <c r="V50" s="21"/>
      <c r="W50" s="21" t="s">
        <v>70</v>
      </c>
      <c r="X50" s="21" t="s">
        <v>65</v>
      </c>
      <c r="Y50" s="21" t="s">
        <v>221</v>
      </c>
    </row>
    <row r="51" ht="171" customHeight="1" spans="1:25">
      <c r="A51" s="29">
        <v>36</v>
      </c>
      <c r="B51" s="30" t="s">
        <v>252</v>
      </c>
      <c r="C51" s="30" t="s">
        <v>253</v>
      </c>
      <c r="D51" s="30" t="s">
        <v>59</v>
      </c>
      <c r="E51" s="30" t="s">
        <v>254</v>
      </c>
      <c r="F51" s="30"/>
      <c r="G51" s="21" t="s">
        <v>82</v>
      </c>
      <c r="H51" s="21" t="s">
        <v>184</v>
      </c>
      <c r="I51" s="21" t="s">
        <v>64</v>
      </c>
      <c r="J51" s="21" t="s">
        <v>64</v>
      </c>
      <c r="K51" s="21" t="s">
        <v>64</v>
      </c>
      <c r="L51" s="54">
        <v>24</v>
      </c>
      <c r="M51" s="54">
        <v>70</v>
      </c>
      <c r="N51" s="54">
        <v>68</v>
      </c>
      <c r="O51" s="54">
        <v>209</v>
      </c>
      <c r="P51" s="31">
        <v>80</v>
      </c>
      <c r="Q51" s="57">
        <f t="shared" si="12"/>
        <v>80</v>
      </c>
      <c r="R51" s="31">
        <v>80</v>
      </c>
      <c r="S51" s="31"/>
      <c r="T51" s="31"/>
      <c r="U51" s="31"/>
      <c r="V51" s="21"/>
      <c r="W51" s="21" t="s">
        <v>82</v>
      </c>
      <c r="X51" s="21" t="s">
        <v>65</v>
      </c>
      <c r="Y51" s="21" t="s">
        <v>255</v>
      </c>
    </row>
    <row r="52" ht="151" customHeight="1" spans="1:25">
      <c r="A52" s="29">
        <v>37</v>
      </c>
      <c r="B52" s="30" t="s">
        <v>256</v>
      </c>
      <c r="C52" s="30" t="s">
        <v>257</v>
      </c>
      <c r="D52" s="30" t="s">
        <v>59</v>
      </c>
      <c r="E52" s="30" t="s">
        <v>258</v>
      </c>
      <c r="F52" s="30"/>
      <c r="G52" s="21" t="s">
        <v>155</v>
      </c>
      <c r="H52" s="21" t="s">
        <v>259</v>
      </c>
      <c r="I52" s="21" t="s">
        <v>64</v>
      </c>
      <c r="J52" s="21" t="s">
        <v>63</v>
      </c>
      <c r="K52" s="21" t="s">
        <v>64</v>
      </c>
      <c r="L52" s="54">
        <v>37</v>
      </c>
      <c r="M52" s="54">
        <v>111</v>
      </c>
      <c r="N52" s="54">
        <v>120</v>
      </c>
      <c r="O52" s="54">
        <v>360</v>
      </c>
      <c r="P52" s="31">
        <v>160</v>
      </c>
      <c r="Q52" s="57">
        <f t="shared" si="12"/>
        <v>160</v>
      </c>
      <c r="R52" s="31"/>
      <c r="S52" s="31">
        <v>160</v>
      </c>
      <c r="T52" s="31"/>
      <c r="U52" s="31"/>
      <c r="V52" s="21"/>
      <c r="W52" s="21" t="s">
        <v>155</v>
      </c>
      <c r="X52" s="21" t="s">
        <v>65</v>
      </c>
      <c r="Y52" s="21" t="s">
        <v>247</v>
      </c>
    </row>
    <row r="53" ht="159" customHeight="1" spans="1:25">
      <c r="A53" s="29">
        <v>38</v>
      </c>
      <c r="B53" s="30" t="s">
        <v>260</v>
      </c>
      <c r="C53" s="30" t="s">
        <v>261</v>
      </c>
      <c r="D53" s="30" t="s">
        <v>59</v>
      </c>
      <c r="E53" s="30" t="s">
        <v>262</v>
      </c>
      <c r="F53" s="30"/>
      <c r="G53" s="21" t="s">
        <v>263</v>
      </c>
      <c r="H53" s="21" t="s">
        <v>264</v>
      </c>
      <c r="I53" s="21" t="s">
        <v>64</v>
      </c>
      <c r="J53" s="21" t="s">
        <v>64</v>
      </c>
      <c r="K53" s="21" t="s">
        <v>64</v>
      </c>
      <c r="L53" s="54">
        <v>28</v>
      </c>
      <c r="M53" s="54">
        <v>82</v>
      </c>
      <c r="N53" s="54">
        <v>92</v>
      </c>
      <c r="O53" s="54">
        <v>280</v>
      </c>
      <c r="P53" s="31">
        <v>50</v>
      </c>
      <c r="Q53" s="57">
        <f t="shared" si="12"/>
        <v>50</v>
      </c>
      <c r="R53" s="31">
        <v>50</v>
      </c>
      <c r="S53" s="31"/>
      <c r="T53" s="31"/>
      <c r="U53" s="31"/>
      <c r="V53" s="21"/>
      <c r="W53" s="21" t="s">
        <v>263</v>
      </c>
      <c r="X53" s="21" t="s">
        <v>65</v>
      </c>
      <c r="Y53" s="21" t="s">
        <v>247</v>
      </c>
    </row>
    <row r="54" ht="169" customHeight="1" spans="1:25">
      <c r="A54" s="29">
        <v>39</v>
      </c>
      <c r="B54" s="32" t="s">
        <v>265</v>
      </c>
      <c r="C54" s="32" t="s">
        <v>266</v>
      </c>
      <c r="D54" s="30" t="s">
        <v>59</v>
      </c>
      <c r="E54" s="32" t="s">
        <v>267</v>
      </c>
      <c r="F54" s="30"/>
      <c r="G54" s="39" t="s">
        <v>100</v>
      </c>
      <c r="H54" s="39" t="s">
        <v>268</v>
      </c>
      <c r="I54" s="39" t="s">
        <v>63</v>
      </c>
      <c r="J54" s="39" t="s">
        <v>64</v>
      </c>
      <c r="K54" s="39" t="s">
        <v>64</v>
      </c>
      <c r="L54" s="55">
        <v>26</v>
      </c>
      <c r="M54" s="55">
        <v>73</v>
      </c>
      <c r="N54" s="55">
        <v>42</v>
      </c>
      <c r="O54" s="55">
        <v>133</v>
      </c>
      <c r="P54" s="34">
        <v>70</v>
      </c>
      <c r="Q54" s="57">
        <f t="shared" si="12"/>
        <v>70</v>
      </c>
      <c r="R54" s="34">
        <v>70</v>
      </c>
      <c r="S54" s="34"/>
      <c r="T54" s="34"/>
      <c r="U54" s="34"/>
      <c r="V54" s="39"/>
      <c r="W54" s="39" t="s">
        <v>100</v>
      </c>
      <c r="X54" s="21" t="s">
        <v>65</v>
      </c>
      <c r="Y54" s="21" t="s">
        <v>247</v>
      </c>
    </row>
    <row r="55" ht="159" customHeight="1" spans="1:25">
      <c r="A55" s="29">
        <v>40</v>
      </c>
      <c r="B55" s="30" t="s">
        <v>269</v>
      </c>
      <c r="C55" s="30" t="s">
        <v>270</v>
      </c>
      <c r="D55" s="30" t="s">
        <v>59</v>
      </c>
      <c r="E55" s="30" t="s">
        <v>271</v>
      </c>
      <c r="F55" s="30"/>
      <c r="G55" s="31" t="s">
        <v>88</v>
      </c>
      <c r="H55" s="31" t="s">
        <v>272</v>
      </c>
      <c r="I55" s="21" t="s">
        <v>64</v>
      </c>
      <c r="J55" s="31" t="s">
        <v>64</v>
      </c>
      <c r="K55" s="31" t="s">
        <v>64</v>
      </c>
      <c r="L55" s="54">
        <v>80</v>
      </c>
      <c r="M55" s="54">
        <v>265</v>
      </c>
      <c r="N55" s="54">
        <v>230</v>
      </c>
      <c r="O55" s="54">
        <v>680</v>
      </c>
      <c r="P55" s="31">
        <v>350</v>
      </c>
      <c r="Q55" s="57">
        <f t="shared" si="12"/>
        <v>350</v>
      </c>
      <c r="R55" s="31">
        <v>350</v>
      </c>
      <c r="S55" s="31"/>
      <c r="T55" s="31"/>
      <c r="U55" s="31"/>
      <c r="V55" s="21"/>
      <c r="W55" s="31" t="s">
        <v>88</v>
      </c>
      <c r="X55" s="21" t="s">
        <v>65</v>
      </c>
      <c r="Y55" s="21" t="s">
        <v>247</v>
      </c>
    </row>
    <row r="56" ht="167" customHeight="1" spans="1:25">
      <c r="A56" s="29">
        <v>41</v>
      </c>
      <c r="B56" s="30" t="s">
        <v>273</v>
      </c>
      <c r="C56" s="30" t="s">
        <v>274</v>
      </c>
      <c r="D56" s="30" t="s">
        <v>59</v>
      </c>
      <c r="E56" s="30" t="s">
        <v>275</v>
      </c>
      <c r="F56" s="30"/>
      <c r="G56" s="21" t="s">
        <v>263</v>
      </c>
      <c r="H56" s="21" t="s">
        <v>276</v>
      </c>
      <c r="I56" s="21" t="s">
        <v>64</v>
      </c>
      <c r="J56" s="21" t="s">
        <v>64</v>
      </c>
      <c r="K56" s="21" t="s">
        <v>64</v>
      </c>
      <c r="L56" s="54">
        <v>15</v>
      </c>
      <c r="M56" s="54">
        <v>47</v>
      </c>
      <c r="N56" s="54">
        <v>50</v>
      </c>
      <c r="O56" s="54">
        <v>160</v>
      </c>
      <c r="P56" s="31">
        <v>20</v>
      </c>
      <c r="Q56" s="57">
        <f t="shared" si="12"/>
        <v>20</v>
      </c>
      <c r="R56" s="31">
        <v>20</v>
      </c>
      <c r="S56" s="31"/>
      <c r="T56" s="31"/>
      <c r="U56" s="31"/>
      <c r="V56" s="21"/>
      <c r="W56" s="21" t="s">
        <v>263</v>
      </c>
      <c r="X56" s="21" t="s">
        <v>65</v>
      </c>
      <c r="Y56" s="21" t="s">
        <v>277</v>
      </c>
    </row>
    <row r="57" ht="159" customHeight="1" spans="1:25">
      <c r="A57" s="29">
        <v>42</v>
      </c>
      <c r="B57" s="30" t="s">
        <v>278</v>
      </c>
      <c r="C57" s="30" t="s">
        <v>279</v>
      </c>
      <c r="D57" s="30" t="s">
        <v>59</v>
      </c>
      <c r="E57" s="30" t="s">
        <v>280</v>
      </c>
      <c r="F57" s="30"/>
      <c r="G57" s="21" t="s">
        <v>70</v>
      </c>
      <c r="H57" s="21" t="s">
        <v>281</v>
      </c>
      <c r="I57" s="21" t="s">
        <v>63</v>
      </c>
      <c r="J57" s="21" t="s">
        <v>64</v>
      </c>
      <c r="K57" s="21" t="s">
        <v>64</v>
      </c>
      <c r="L57" s="54">
        <v>96</v>
      </c>
      <c r="M57" s="54">
        <v>212</v>
      </c>
      <c r="N57" s="54">
        <v>159</v>
      </c>
      <c r="O57" s="54">
        <v>497</v>
      </c>
      <c r="P57" s="31">
        <v>50</v>
      </c>
      <c r="Q57" s="57">
        <f t="shared" si="12"/>
        <v>50</v>
      </c>
      <c r="R57" s="31">
        <v>50</v>
      </c>
      <c r="S57" s="31"/>
      <c r="T57" s="31"/>
      <c r="U57" s="31"/>
      <c r="V57" s="21"/>
      <c r="W57" s="21" t="s">
        <v>70</v>
      </c>
      <c r="X57" s="21" t="s">
        <v>65</v>
      </c>
      <c r="Y57" s="21" t="s">
        <v>247</v>
      </c>
    </row>
    <row r="58" ht="171" customHeight="1" spans="1:25">
      <c r="A58" s="29">
        <v>43</v>
      </c>
      <c r="B58" s="30" t="s">
        <v>282</v>
      </c>
      <c r="C58" s="30" t="s">
        <v>283</v>
      </c>
      <c r="D58" s="30" t="s">
        <v>59</v>
      </c>
      <c r="E58" s="30" t="s">
        <v>284</v>
      </c>
      <c r="F58" s="30"/>
      <c r="G58" s="21" t="s">
        <v>82</v>
      </c>
      <c r="H58" s="21" t="s">
        <v>285</v>
      </c>
      <c r="I58" s="21" t="s">
        <v>64</v>
      </c>
      <c r="J58" s="21" t="s">
        <v>64</v>
      </c>
      <c r="K58" s="21" t="s">
        <v>64</v>
      </c>
      <c r="L58" s="54">
        <v>39</v>
      </c>
      <c r="M58" s="54">
        <v>80</v>
      </c>
      <c r="N58" s="54">
        <v>41</v>
      </c>
      <c r="O58" s="54">
        <v>122</v>
      </c>
      <c r="P58" s="31">
        <v>50</v>
      </c>
      <c r="Q58" s="57">
        <f t="shared" si="12"/>
        <v>50</v>
      </c>
      <c r="R58" s="31">
        <v>50</v>
      </c>
      <c r="S58" s="31"/>
      <c r="T58" s="31"/>
      <c r="U58" s="31"/>
      <c r="V58" s="21"/>
      <c r="W58" s="21" t="s">
        <v>82</v>
      </c>
      <c r="X58" s="21" t="s">
        <v>65</v>
      </c>
      <c r="Y58" s="21" t="s">
        <v>247</v>
      </c>
    </row>
    <row r="59" ht="146" customHeight="1" spans="1:25">
      <c r="A59" s="29">
        <v>44</v>
      </c>
      <c r="B59" s="42" t="s">
        <v>286</v>
      </c>
      <c r="C59" s="30" t="s">
        <v>287</v>
      </c>
      <c r="D59" s="30" t="s">
        <v>59</v>
      </c>
      <c r="E59" s="30" t="s">
        <v>288</v>
      </c>
      <c r="F59" s="30"/>
      <c r="G59" s="21" t="s">
        <v>82</v>
      </c>
      <c r="H59" s="21" t="s">
        <v>289</v>
      </c>
      <c r="I59" s="21" t="s">
        <v>63</v>
      </c>
      <c r="J59" s="21" t="s">
        <v>64</v>
      </c>
      <c r="K59" s="21" t="s">
        <v>64</v>
      </c>
      <c r="L59" s="54">
        <v>5</v>
      </c>
      <c r="M59" s="54">
        <v>15</v>
      </c>
      <c r="N59" s="54">
        <v>10</v>
      </c>
      <c r="O59" s="54">
        <v>32</v>
      </c>
      <c r="P59" s="31">
        <v>10</v>
      </c>
      <c r="Q59" s="57">
        <f t="shared" si="12"/>
        <v>10</v>
      </c>
      <c r="R59" s="31">
        <v>10</v>
      </c>
      <c r="S59" s="31"/>
      <c r="T59" s="31"/>
      <c r="U59" s="31"/>
      <c r="V59" s="21"/>
      <c r="W59" s="21" t="s">
        <v>82</v>
      </c>
      <c r="X59" s="21" t="s">
        <v>65</v>
      </c>
      <c r="Y59" s="21" t="s">
        <v>277</v>
      </c>
    </row>
    <row r="60" ht="164" customHeight="1" spans="1:25">
      <c r="A60" s="29">
        <v>45</v>
      </c>
      <c r="B60" s="30" t="s">
        <v>290</v>
      </c>
      <c r="C60" s="30" t="s">
        <v>291</v>
      </c>
      <c r="D60" s="30" t="s">
        <v>59</v>
      </c>
      <c r="E60" s="32" t="s">
        <v>292</v>
      </c>
      <c r="F60" s="30"/>
      <c r="G60" s="21" t="s">
        <v>293</v>
      </c>
      <c r="H60" s="21" t="s">
        <v>294</v>
      </c>
      <c r="I60" s="27" t="s">
        <v>64</v>
      </c>
      <c r="J60" s="21" t="s">
        <v>64</v>
      </c>
      <c r="K60" s="21" t="s">
        <v>64</v>
      </c>
      <c r="L60" s="54">
        <v>41</v>
      </c>
      <c r="M60" s="56">
        <v>121</v>
      </c>
      <c r="N60" s="54">
        <v>73</v>
      </c>
      <c r="O60" s="56">
        <v>223</v>
      </c>
      <c r="P60" s="57">
        <v>145</v>
      </c>
      <c r="Q60" s="57">
        <f t="shared" si="12"/>
        <v>145</v>
      </c>
      <c r="R60" s="31">
        <v>145</v>
      </c>
      <c r="S60" s="31"/>
      <c r="T60" s="57"/>
      <c r="U60" s="57"/>
      <c r="V60" s="27"/>
      <c r="W60" s="21" t="s">
        <v>293</v>
      </c>
      <c r="X60" s="21" t="s">
        <v>65</v>
      </c>
      <c r="Y60" s="21" t="s">
        <v>247</v>
      </c>
    </row>
    <row r="61" ht="153" customHeight="1" spans="1:25">
      <c r="A61" s="29">
        <v>46</v>
      </c>
      <c r="B61" s="30" t="s">
        <v>295</v>
      </c>
      <c r="C61" s="30" t="s">
        <v>296</v>
      </c>
      <c r="D61" s="30" t="s">
        <v>59</v>
      </c>
      <c r="E61" s="30" t="s">
        <v>297</v>
      </c>
      <c r="F61" s="30"/>
      <c r="G61" s="21" t="s">
        <v>61</v>
      </c>
      <c r="H61" s="21" t="s">
        <v>298</v>
      </c>
      <c r="I61" s="21" t="s">
        <v>64</v>
      </c>
      <c r="J61" s="21" t="s">
        <v>64</v>
      </c>
      <c r="K61" s="21" t="s">
        <v>64</v>
      </c>
      <c r="L61" s="54">
        <v>40</v>
      </c>
      <c r="M61" s="54">
        <v>120</v>
      </c>
      <c r="N61" s="54">
        <v>120</v>
      </c>
      <c r="O61" s="54">
        <v>360</v>
      </c>
      <c r="P61" s="31">
        <v>73</v>
      </c>
      <c r="Q61" s="57">
        <f t="shared" si="12"/>
        <v>73</v>
      </c>
      <c r="R61" s="31">
        <v>73</v>
      </c>
      <c r="S61" s="31"/>
      <c r="T61" s="31"/>
      <c r="U61" s="31"/>
      <c r="V61" s="21"/>
      <c r="W61" s="21" t="s">
        <v>61</v>
      </c>
      <c r="X61" s="21" t="s">
        <v>65</v>
      </c>
      <c r="Y61" s="21" t="s">
        <v>247</v>
      </c>
    </row>
    <row r="62" ht="149" customHeight="1" spans="1:25">
      <c r="A62" s="29">
        <v>47</v>
      </c>
      <c r="B62" s="30" t="s">
        <v>299</v>
      </c>
      <c r="C62" s="30" t="s">
        <v>300</v>
      </c>
      <c r="D62" s="30" t="s">
        <v>59</v>
      </c>
      <c r="E62" s="30" t="s">
        <v>301</v>
      </c>
      <c r="F62" s="30"/>
      <c r="G62" s="21" t="s">
        <v>70</v>
      </c>
      <c r="H62" s="21" t="s">
        <v>302</v>
      </c>
      <c r="I62" s="21" t="s">
        <v>63</v>
      </c>
      <c r="J62" s="21" t="s">
        <v>64</v>
      </c>
      <c r="K62" s="21" t="s">
        <v>64</v>
      </c>
      <c r="L62" s="54">
        <v>11</v>
      </c>
      <c r="M62" s="54">
        <v>32</v>
      </c>
      <c r="N62" s="54">
        <v>40</v>
      </c>
      <c r="O62" s="54">
        <v>87</v>
      </c>
      <c r="P62" s="31">
        <v>30</v>
      </c>
      <c r="Q62" s="57">
        <f t="shared" si="12"/>
        <v>30</v>
      </c>
      <c r="R62" s="31"/>
      <c r="S62" s="31">
        <v>30</v>
      </c>
      <c r="T62" s="31"/>
      <c r="U62" s="31"/>
      <c r="V62" s="21"/>
      <c r="W62" s="21" t="s">
        <v>70</v>
      </c>
      <c r="X62" s="21" t="s">
        <v>65</v>
      </c>
      <c r="Y62" s="21" t="s">
        <v>277</v>
      </c>
    </row>
    <row r="63" ht="141" customHeight="1" spans="1:25">
      <c r="A63" s="29">
        <v>48</v>
      </c>
      <c r="B63" s="35" t="s">
        <v>303</v>
      </c>
      <c r="C63" s="35" t="s">
        <v>304</v>
      </c>
      <c r="D63" s="30" t="s">
        <v>126</v>
      </c>
      <c r="E63" s="35" t="s">
        <v>305</v>
      </c>
      <c r="F63" s="30"/>
      <c r="G63" s="36" t="s">
        <v>306</v>
      </c>
      <c r="H63" s="36" t="s">
        <v>307</v>
      </c>
      <c r="I63" s="21" t="s">
        <v>64</v>
      </c>
      <c r="J63" s="21" t="s">
        <v>64</v>
      </c>
      <c r="K63" s="21" t="s">
        <v>64</v>
      </c>
      <c r="L63" s="54">
        <v>40</v>
      </c>
      <c r="M63" s="56">
        <v>124</v>
      </c>
      <c r="N63" s="54">
        <v>120</v>
      </c>
      <c r="O63" s="54">
        <v>372</v>
      </c>
      <c r="P63" s="31">
        <v>80</v>
      </c>
      <c r="Q63" s="57">
        <f t="shared" si="12"/>
        <v>80</v>
      </c>
      <c r="R63" s="31"/>
      <c r="S63" s="31">
        <v>80</v>
      </c>
      <c r="T63" s="31"/>
      <c r="U63" s="31"/>
      <c r="V63" s="21"/>
      <c r="W63" s="21" t="s">
        <v>308</v>
      </c>
      <c r="X63" s="21" t="s">
        <v>65</v>
      </c>
      <c r="Y63" s="21" t="s">
        <v>130</v>
      </c>
    </row>
    <row r="64" ht="110" customHeight="1" spans="1:25">
      <c r="A64" s="29">
        <v>49</v>
      </c>
      <c r="B64" s="35" t="s">
        <v>309</v>
      </c>
      <c r="C64" s="35" t="s">
        <v>310</v>
      </c>
      <c r="D64" s="30" t="s">
        <v>126</v>
      </c>
      <c r="E64" s="35" t="s">
        <v>311</v>
      </c>
      <c r="F64" s="30"/>
      <c r="G64" s="36" t="s">
        <v>312</v>
      </c>
      <c r="H64" s="36" t="s">
        <v>307</v>
      </c>
      <c r="I64" s="21" t="s">
        <v>64</v>
      </c>
      <c r="J64" s="21" t="s">
        <v>64</v>
      </c>
      <c r="K64" s="21" t="s">
        <v>64</v>
      </c>
      <c r="L64" s="54">
        <v>25</v>
      </c>
      <c r="M64" s="56">
        <v>77.5</v>
      </c>
      <c r="N64" s="54">
        <v>75</v>
      </c>
      <c r="O64" s="54">
        <v>232.5</v>
      </c>
      <c r="P64" s="31">
        <v>50</v>
      </c>
      <c r="Q64" s="57">
        <f t="shared" si="12"/>
        <v>50</v>
      </c>
      <c r="R64" s="31"/>
      <c r="S64" s="31">
        <v>50</v>
      </c>
      <c r="T64" s="31"/>
      <c r="U64" s="31"/>
      <c r="V64" s="21"/>
      <c r="W64" s="21" t="s">
        <v>313</v>
      </c>
      <c r="X64" s="21" t="s">
        <v>65</v>
      </c>
      <c r="Y64" s="21" t="s">
        <v>130</v>
      </c>
    </row>
    <row r="65" ht="39" customHeight="1" spans="1:25">
      <c r="A65" s="40" t="s">
        <v>22</v>
      </c>
      <c r="B65" s="38"/>
      <c r="C65" s="38"/>
      <c r="D65" s="38"/>
      <c r="E65" s="38"/>
      <c r="F65" s="30">
        <f>F66+F140</f>
        <v>76</v>
      </c>
      <c r="G65" s="21"/>
      <c r="H65" s="21"/>
      <c r="I65" s="21"/>
      <c r="J65" s="21"/>
      <c r="K65" s="21"/>
      <c r="L65" s="21">
        <f t="shared" ref="G65:Y65" si="13">L66+L140</f>
        <v>3336</v>
      </c>
      <c r="M65" s="21">
        <f t="shared" si="13"/>
        <v>10600</v>
      </c>
      <c r="N65" s="21">
        <f t="shared" si="13"/>
        <v>12625</v>
      </c>
      <c r="O65" s="21">
        <f t="shared" si="13"/>
        <v>42983</v>
      </c>
      <c r="P65" s="21">
        <f t="shared" si="13"/>
        <v>3457</v>
      </c>
      <c r="Q65" s="21">
        <f t="shared" si="13"/>
        <v>3457</v>
      </c>
      <c r="R65" s="21">
        <f t="shared" si="13"/>
        <v>2892</v>
      </c>
      <c r="S65" s="21">
        <f t="shared" si="13"/>
        <v>565</v>
      </c>
      <c r="T65" s="21">
        <f t="shared" si="13"/>
        <v>0</v>
      </c>
      <c r="U65" s="21">
        <f t="shared" si="13"/>
        <v>0</v>
      </c>
      <c r="V65" s="21">
        <f t="shared" si="13"/>
        <v>0</v>
      </c>
      <c r="W65" s="27"/>
      <c r="X65" s="27"/>
      <c r="Y65" s="27"/>
    </row>
    <row r="66" ht="48" spans="1:25">
      <c r="A66" s="37" t="s">
        <v>23</v>
      </c>
      <c r="B66" s="38"/>
      <c r="C66" s="38"/>
      <c r="D66" s="38"/>
      <c r="E66" s="38"/>
      <c r="F66" s="30">
        <v>73</v>
      </c>
      <c r="G66" s="27"/>
      <c r="H66" s="27"/>
      <c r="I66" s="27"/>
      <c r="J66" s="27"/>
      <c r="K66" s="27"/>
      <c r="L66" s="27">
        <f>SUM(L67:L139)</f>
        <v>3068</v>
      </c>
      <c r="M66" s="27">
        <f t="shared" ref="M66:Y66" si="14">SUM(M67:M139)</f>
        <v>9663</v>
      </c>
      <c r="N66" s="27">
        <f t="shared" si="14"/>
        <v>12066</v>
      </c>
      <c r="O66" s="27">
        <f t="shared" si="14"/>
        <v>41019</v>
      </c>
      <c r="P66" s="57">
        <f t="shared" si="14"/>
        <v>3342</v>
      </c>
      <c r="Q66" s="57">
        <f t="shared" si="14"/>
        <v>3342</v>
      </c>
      <c r="R66" s="57">
        <f t="shared" si="14"/>
        <v>2854</v>
      </c>
      <c r="S66" s="57">
        <f t="shared" si="14"/>
        <v>488</v>
      </c>
      <c r="T66" s="57">
        <f t="shared" si="14"/>
        <v>0</v>
      </c>
      <c r="U66" s="57">
        <f t="shared" si="14"/>
        <v>0</v>
      </c>
      <c r="V66" s="27">
        <f t="shared" si="14"/>
        <v>0</v>
      </c>
      <c r="W66" s="27"/>
      <c r="X66" s="27"/>
      <c r="Y66" s="27"/>
    </row>
    <row r="67" ht="88" customHeight="1" spans="1:25">
      <c r="A67" s="29">
        <v>50</v>
      </c>
      <c r="B67" s="30" t="s">
        <v>314</v>
      </c>
      <c r="C67" s="30" t="s">
        <v>315</v>
      </c>
      <c r="D67" s="30" t="s">
        <v>59</v>
      </c>
      <c r="E67" s="30" t="s">
        <v>316</v>
      </c>
      <c r="F67" s="30"/>
      <c r="G67" s="21" t="s">
        <v>70</v>
      </c>
      <c r="H67" s="21" t="s">
        <v>317</v>
      </c>
      <c r="I67" s="21" t="s">
        <v>64</v>
      </c>
      <c r="J67" s="21" t="s">
        <v>64</v>
      </c>
      <c r="K67" s="21" t="s">
        <v>64</v>
      </c>
      <c r="L67" s="54">
        <v>115</v>
      </c>
      <c r="M67" s="54">
        <v>341</v>
      </c>
      <c r="N67" s="54">
        <v>245</v>
      </c>
      <c r="O67" s="54">
        <v>802</v>
      </c>
      <c r="P67" s="31">
        <v>20</v>
      </c>
      <c r="Q67" s="57">
        <f t="shared" ref="Q67:Q103" si="15">R67+S67+T67+U67+V67</f>
        <v>20</v>
      </c>
      <c r="R67" s="31">
        <v>20</v>
      </c>
      <c r="S67" s="31"/>
      <c r="T67" s="31"/>
      <c r="U67" s="31"/>
      <c r="V67" s="21"/>
      <c r="W67" s="21" t="s">
        <v>70</v>
      </c>
      <c r="X67" s="21" t="s">
        <v>65</v>
      </c>
      <c r="Y67" s="21" t="s">
        <v>318</v>
      </c>
    </row>
    <row r="68" ht="96" customHeight="1" spans="1:25">
      <c r="A68" s="29">
        <v>51</v>
      </c>
      <c r="B68" s="30" t="s">
        <v>319</v>
      </c>
      <c r="C68" s="30" t="s">
        <v>320</v>
      </c>
      <c r="D68" s="30" t="s">
        <v>59</v>
      </c>
      <c r="E68" s="30" t="s">
        <v>321</v>
      </c>
      <c r="F68" s="30"/>
      <c r="G68" s="21" t="s">
        <v>76</v>
      </c>
      <c r="H68" s="21" t="s">
        <v>322</v>
      </c>
      <c r="I68" s="21" t="s">
        <v>63</v>
      </c>
      <c r="J68" s="21" t="s">
        <v>64</v>
      </c>
      <c r="K68" s="21" t="s">
        <v>64</v>
      </c>
      <c r="L68" s="54">
        <v>10</v>
      </c>
      <c r="M68" s="54">
        <v>34</v>
      </c>
      <c r="N68" s="54">
        <v>42</v>
      </c>
      <c r="O68" s="54">
        <v>148</v>
      </c>
      <c r="P68" s="31">
        <v>15</v>
      </c>
      <c r="Q68" s="57">
        <f t="shared" si="15"/>
        <v>15</v>
      </c>
      <c r="R68" s="31">
        <v>15</v>
      </c>
      <c r="S68" s="31"/>
      <c r="T68" s="31"/>
      <c r="U68" s="31"/>
      <c r="V68" s="21"/>
      <c r="W68" s="21" t="s">
        <v>76</v>
      </c>
      <c r="X68" s="21" t="s">
        <v>65</v>
      </c>
      <c r="Y68" s="21" t="s">
        <v>318</v>
      </c>
    </row>
    <row r="69" ht="71" customHeight="1" spans="1:25">
      <c r="A69" s="29">
        <v>52</v>
      </c>
      <c r="B69" s="30" t="s">
        <v>323</v>
      </c>
      <c r="C69" s="30" t="s">
        <v>324</v>
      </c>
      <c r="D69" s="30" t="s">
        <v>59</v>
      </c>
      <c r="E69" s="30" t="s">
        <v>325</v>
      </c>
      <c r="F69" s="30"/>
      <c r="G69" s="21" t="s">
        <v>76</v>
      </c>
      <c r="H69" s="21" t="s">
        <v>326</v>
      </c>
      <c r="I69" s="21" t="s">
        <v>63</v>
      </c>
      <c r="J69" s="21" t="s">
        <v>64</v>
      </c>
      <c r="K69" s="21" t="s">
        <v>64</v>
      </c>
      <c r="L69" s="54">
        <v>13</v>
      </c>
      <c r="M69" s="54">
        <v>25</v>
      </c>
      <c r="N69" s="54">
        <v>26</v>
      </c>
      <c r="O69" s="54">
        <v>78</v>
      </c>
      <c r="P69" s="31">
        <v>30</v>
      </c>
      <c r="Q69" s="57">
        <f t="shared" si="15"/>
        <v>30</v>
      </c>
      <c r="R69" s="31">
        <v>30</v>
      </c>
      <c r="S69" s="31"/>
      <c r="T69" s="31"/>
      <c r="U69" s="31"/>
      <c r="V69" s="21"/>
      <c r="W69" s="21" t="s">
        <v>76</v>
      </c>
      <c r="X69" s="21" t="s">
        <v>65</v>
      </c>
      <c r="Y69" s="21" t="s">
        <v>318</v>
      </c>
    </row>
    <row r="70" ht="67" customHeight="1" spans="1:25">
      <c r="A70" s="29">
        <v>53</v>
      </c>
      <c r="B70" s="30" t="s">
        <v>327</v>
      </c>
      <c r="C70" s="30" t="s">
        <v>328</v>
      </c>
      <c r="D70" s="30" t="s">
        <v>59</v>
      </c>
      <c r="E70" s="30" t="s">
        <v>329</v>
      </c>
      <c r="F70" s="30"/>
      <c r="G70" s="21" t="s">
        <v>76</v>
      </c>
      <c r="H70" s="21" t="s">
        <v>330</v>
      </c>
      <c r="I70" s="21" t="s">
        <v>63</v>
      </c>
      <c r="J70" s="21" t="s">
        <v>64</v>
      </c>
      <c r="K70" s="21" t="s">
        <v>64</v>
      </c>
      <c r="L70" s="54">
        <v>201</v>
      </c>
      <c r="M70" s="54">
        <v>656</v>
      </c>
      <c r="N70" s="54">
        <v>456</v>
      </c>
      <c r="O70" s="54">
        <v>1564</v>
      </c>
      <c r="P70" s="31">
        <v>29</v>
      </c>
      <c r="Q70" s="57">
        <f t="shared" si="15"/>
        <v>29</v>
      </c>
      <c r="R70" s="31">
        <v>29</v>
      </c>
      <c r="S70" s="31"/>
      <c r="T70" s="31"/>
      <c r="U70" s="31"/>
      <c r="V70" s="21"/>
      <c r="W70" s="21" t="s">
        <v>76</v>
      </c>
      <c r="X70" s="21" t="s">
        <v>65</v>
      </c>
      <c r="Y70" s="21" t="s">
        <v>318</v>
      </c>
    </row>
    <row r="71" ht="73" customHeight="1" spans="1:25">
      <c r="A71" s="29">
        <v>54</v>
      </c>
      <c r="B71" s="30" t="s">
        <v>331</v>
      </c>
      <c r="C71" s="30" t="s">
        <v>332</v>
      </c>
      <c r="D71" s="30" t="s">
        <v>59</v>
      </c>
      <c r="E71" s="30" t="s">
        <v>333</v>
      </c>
      <c r="F71" s="30"/>
      <c r="G71" s="21" t="s">
        <v>82</v>
      </c>
      <c r="H71" s="21" t="s">
        <v>334</v>
      </c>
      <c r="I71" s="21" t="s">
        <v>64</v>
      </c>
      <c r="J71" s="21" t="s">
        <v>64</v>
      </c>
      <c r="K71" s="21" t="s">
        <v>64</v>
      </c>
      <c r="L71" s="54">
        <v>1</v>
      </c>
      <c r="M71" s="54">
        <v>3</v>
      </c>
      <c r="N71" s="54">
        <v>115</v>
      </c>
      <c r="O71" s="54">
        <v>408</v>
      </c>
      <c r="P71" s="31">
        <v>6</v>
      </c>
      <c r="Q71" s="57">
        <f t="shared" si="15"/>
        <v>6</v>
      </c>
      <c r="R71" s="31">
        <v>6</v>
      </c>
      <c r="S71" s="31"/>
      <c r="T71" s="31"/>
      <c r="U71" s="31"/>
      <c r="V71" s="21"/>
      <c r="W71" s="21" t="s">
        <v>82</v>
      </c>
      <c r="X71" s="21" t="s">
        <v>65</v>
      </c>
      <c r="Y71" s="21" t="s">
        <v>318</v>
      </c>
    </row>
    <row r="72" ht="103" customHeight="1" spans="1:25">
      <c r="A72" s="29">
        <v>55</v>
      </c>
      <c r="B72" s="30" t="s">
        <v>335</v>
      </c>
      <c r="C72" s="30" t="s">
        <v>336</v>
      </c>
      <c r="D72" s="30" t="s">
        <v>59</v>
      </c>
      <c r="E72" s="30" t="s">
        <v>337</v>
      </c>
      <c r="F72" s="30"/>
      <c r="G72" s="21" t="s">
        <v>149</v>
      </c>
      <c r="H72" s="21" t="s">
        <v>338</v>
      </c>
      <c r="I72" s="21" t="s">
        <v>63</v>
      </c>
      <c r="J72" s="21" t="s">
        <v>64</v>
      </c>
      <c r="K72" s="21" t="s">
        <v>64</v>
      </c>
      <c r="L72" s="54">
        <v>11</v>
      </c>
      <c r="M72" s="54">
        <v>39</v>
      </c>
      <c r="N72" s="54">
        <v>43</v>
      </c>
      <c r="O72" s="54">
        <v>114</v>
      </c>
      <c r="P72" s="31">
        <v>15</v>
      </c>
      <c r="Q72" s="57">
        <f t="shared" si="15"/>
        <v>15</v>
      </c>
      <c r="R72" s="31">
        <v>15</v>
      </c>
      <c r="S72" s="31"/>
      <c r="T72" s="31"/>
      <c r="U72" s="31"/>
      <c r="V72" s="21"/>
      <c r="W72" s="21" t="s">
        <v>149</v>
      </c>
      <c r="X72" s="21" t="s">
        <v>65</v>
      </c>
      <c r="Y72" s="21" t="s">
        <v>318</v>
      </c>
    </row>
    <row r="73" ht="90" customHeight="1" spans="1:25">
      <c r="A73" s="29">
        <v>56</v>
      </c>
      <c r="B73" s="30" t="s">
        <v>339</v>
      </c>
      <c r="C73" s="30" t="s">
        <v>340</v>
      </c>
      <c r="D73" s="30" t="s">
        <v>59</v>
      </c>
      <c r="E73" s="30" t="s">
        <v>341</v>
      </c>
      <c r="F73" s="30"/>
      <c r="G73" s="21" t="s">
        <v>149</v>
      </c>
      <c r="H73" s="21" t="s">
        <v>342</v>
      </c>
      <c r="I73" s="21" t="s">
        <v>64</v>
      </c>
      <c r="J73" s="21" t="s">
        <v>64</v>
      </c>
      <c r="K73" s="21" t="s">
        <v>64</v>
      </c>
      <c r="L73" s="54">
        <v>42</v>
      </c>
      <c r="M73" s="54">
        <v>153</v>
      </c>
      <c r="N73" s="54">
        <v>78</v>
      </c>
      <c r="O73" s="54">
        <v>286</v>
      </c>
      <c r="P73" s="31">
        <v>50</v>
      </c>
      <c r="Q73" s="57">
        <f t="shared" si="15"/>
        <v>50</v>
      </c>
      <c r="R73" s="31">
        <v>50</v>
      </c>
      <c r="S73" s="31"/>
      <c r="T73" s="31"/>
      <c r="U73" s="31"/>
      <c r="V73" s="21"/>
      <c r="W73" s="21" t="s">
        <v>149</v>
      </c>
      <c r="X73" s="21" t="s">
        <v>65</v>
      </c>
      <c r="Y73" s="21" t="s">
        <v>318</v>
      </c>
    </row>
    <row r="74" ht="111" customHeight="1" spans="1:25">
      <c r="A74" s="29">
        <v>57</v>
      </c>
      <c r="B74" s="30" t="s">
        <v>343</v>
      </c>
      <c r="C74" s="30" t="s">
        <v>344</v>
      </c>
      <c r="D74" s="30" t="s">
        <v>59</v>
      </c>
      <c r="E74" s="30" t="s">
        <v>345</v>
      </c>
      <c r="F74" s="30"/>
      <c r="G74" s="21" t="s">
        <v>100</v>
      </c>
      <c r="H74" s="21" t="s">
        <v>346</v>
      </c>
      <c r="I74" s="21" t="s">
        <v>63</v>
      </c>
      <c r="J74" s="21" t="s">
        <v>64</v>
      </c>
      <c r="K74" s="21" t="s">
        <v>64</v>
      </c>
      <c r="L74" s="54">
        <v>32</v>
      </c>
      <c r="M74" s="54">
        <v>128</v>
      </c>
      <c r="N74" s="54">
        <v>82</v>
      </c>
      <c r="O74" s="54">
        <v>275</v>
      </c>
      <c r="P74" s="31">
        <v>30</v>
      </c>
      <c r="Q74" s="57">
        <f t="shared" si="15"/>
        <v>30</v>
      </c>
      <c r="R74" s="31"/>
      <c r="S74" s="31">
        <v>30</v>
      </c>
      <c r="T74" s="31"/>
      <c r="U74" s="31"/>
      <c r="V74" s="21"/>
      <c r="W74" s="21" t="s">
        <v>100</v>
      </c>
      <c r="X74" s="21" t="s">
        <v>65</v>
      </c>
      <c r="Y74" s="21" t="s">
        <v>318</v>
      </c>
    </row>
    <row r="75" ht="112" customHeight="1" spans="1:25">
      <c r="A75" s="29">
        <v>58</v>
      </c>
      <c r="B75" s="32" t="s">
        <v>347</v>
      </c>
      <c r="C75" s="32" t="s">
        <v>348</v>
      </c>
      <c r="D75" s="30" t="s">
        <v>59</v>
      </c>
      <c r="E75" s="32" t="s">
        <v>349</v>
      </c>
      <c r="F75" s="30"/>
      <c r="G75" s="39" t="s">
        <v>100</v>
      </c>
      <c r="H75" s="39" t="s">
        <v>350</v>
      </c>
      <c r="I75" s="39" t="s">
        <v>64</v>
      </c>
      <c r="J75" s="39" t="s">
        <v>64</v>
      </c>
      <c r="K75" s="39" t="s">
        <v>64</v>
      </c>
      <c r="L75" s="55">
        <v>22</v>
      </c>
      <c r="M75" s="55">
        <v>64</v>
      </c>
      <c r="N75" s="55">
        <v>126</v>
      </c>
      <c r="O75" s="55">
        <v>332</v>
      </c>
      <c r="P75" s="34">
        <v>52</v>
      </c>
      <c r="Q75" s="57">
        <f t="shared" si="15"/>
        <v>52</v>
      </c>
      <c r="R75" s="34">
        <v>52</v>
      </c>
      <c r="S75" s="34"/>
      <c r="T75" s="34"/>
      <c r="U75" s="34"/>
      <c r="V75" s="39"/>
      <c r="W75" s="39" t="s">
        <v>351</v>
      </c>
      <c r="X75" s="21" t="s">
        <v>65</v>
      </c>
      <c r="Y75" s="21" t="s">
        <v>318</v>
      </c>
    </row>
    <row r="76" ht="111" customHeight="1" spans="1:25">
      <c r="A76" s="29">
        <v>59</v>
      </c>
      <c r="B76" s="30" t="s">
        <v>352</v>
      </c>
      <c r="C76" s="30" t="s">
        <v>353</v>
      </c>
      <c r="D76" s="30" t="s">
        <v>59</v>
      </c>
      <c r="E76" s="30" t="s">
        <v>354</v>
      </c>
      <c r="F76" s="30"/>
      <c r="G76" s="21" t="s">
        <v>61</v>
      </c>
      <c r="H76" s="21" t="s">
        <v>355</v>
      </c>
      <c r="I76" s="21" t="s">
        <v>64</v>
      </c>
      <c r="J76" s="21" t="s">
        <v>64</v>
      </c>
      <c r="K76" s="21" t="s">
        <v>64</v>
      </c>
      <c r="L76" s="54">
        <v>20</v>
      </c>
      <c r="M76" s="54">
        <v>65</v>
      </c>
      <c r="N76" s="54">
        <v>31</v>
      </c>
      <c r="O76" s="54">
        <v>194</v>
      </c>
      <c r="P76" s="31">
        <v>56</v>
      </c>
      <c r="Q76" s="57">
        <f t="shared" si="15"/>
        <v>56</v>
      </c>
      <c r="R76" s="31">
        <v>56</v>
      </c>
      <c r="S76" s="31"/>
      <c r="T76" s="31"/>
      <c r="U76" s="31"/>
      <c r="V76" s="21"/>
      <c r="W76" s="21" t="s">
        <v>61</v>
      </c>
      <c r="X76" s="21" t="s">
        <v>65</v>
      </c>
      <c r="Y76" s="21" t="s">
        <v>318</v>
      </c>
    </row>
    <row r="77" ht="80" customHeight="1" spans="1:25">
      <c r="A77" s="29">
        <v>60</v>
      </c>
      <c r="B77" s="30" t="s">
        <v>356</v>
      </c>
      <c r="C77" s="30" t="s">
        <v>357</v>
      </c>
      <c r="D77" s="30" t="s">
        <v>59</v>
      </c>
      <c r="E77" s="30" t="s">
        <v>358</v>
      </c>
      <c r="F77" s="30"/>
      <c r="G77" s="31" t="s">
        <v>240</v>
      </c>
      <c r="H77" s="31" t="s">
        <v>359</v>
      </c>
      <c r="I77" s="21" t="s">
        <v>64</v>
      </c>
      <c r="J77" s="31" t="s">
        <v>64</v>
      </c>
      <c r="K77" s="31" t="s">
        <v>64</v>
      </c>
      <c r="L77" s="54">
        <v>72</v>
      </c>
      <c r="M77" s="54">
        <v>259</v>
      </c>
      <c r="N77" s="54">
        <v>182</v>
      </c>
      <c r="O77" s="54">
        <v>506</v>
      </c>
      <c r="P77" s="31">
        <v>28</v>
      </c>
      <c r="Q77" s="57">
        <f t="shared" si="15"/>
        <v>28</v>
      </c>
      <c r="R77" s="31">
        <v>28</v>
      </c>
      <c r="S77" s="31"/>
      <c r="T77" s="31"/>
      <c r="U77" s="31"/>
      <c r="V77" s="21"/>
      <c r="W77" s="31" t="s">
        <v>240</v>
      </c>
      <c r="X77" s="21" t="s">
        <v>65</v>
      </c>
      <c r="Y77" s="21" t="s">
        <v>318</v>
      </c>
    </row>
    <row r="78" ht="75" customHeight="1" spans="1:25">
      <c r="A78" s="29">
        <v>61</v>
      </c>
      <c r="B78" s="30" t="s">
        <v>360</v>
      </c>
      <c r="C78" s="30" t="s">
        <v>361</v>
      </c>
      <c r="D78" s="30" t="s">
        <v>59</v>
      </c>
      <c r="E78" s="30" t="s">
        <v>362</v>
      </c>
      <c r="F78" s="30"/>
      <c r="G78" s="31" t="s">
        <v>363</v>
      </c>
      <c r="H78" s="31" t="s">
        <v>364</v>
      </c>
      <c r="I78" s="21" t="s">
        <v>64</v>
      </c>
      <c r="J78" s="31" t="s">
        <v>64</v>
      </c>
      <c r="K78" s="31" t="s">
        <v>64</v>
      </c>
      <c r="L78" s="54">
        <v>10</v>
      </c>
      <c r="M78" s="54">
        <v>31</v>
      </c>
      <c r="N78" s="54">
        <v>148</v>
      </c>
      <c r="O78" s="54">
        <v>490</v>
      </c>
      <c r="P78" s="31">
        <v>35</v>
      </c>
      <c r="Q78" s="57">
        <f t="shared" si="15"/>
        <v>35</v>
      </c>
      <c r="R78" s="31">
        <v>35</v>
      </c>
      <c r="S78" s="31"/>
      <c r="T78" s="31"/>
      <c r="U78" s="31"/>
      <c r="V78" s="21"/>
      <c r="W78" s="31" t="s">
        <v>363</v>
      </c>
      <c r="X78" s="21" t="s">
        <v>65</v>
      </c>
      <c r="Y78" s="21" t="s">
        <v>318</v>
      </c>
    </row>
    <row r="79" ht="90" customHeight="1" spans="1:25">
      <c r="A79" s="29">
        <v>62</v>
      </c>
      <c r="B79" s="30" t="s">
        <v>365</v>
      </c>
      <c r="C79" s="30" t="s">
        <v>366</v>
      </c>
      <c r="D79" s="30" t="s">
        <v>59</v>
      </c>
      <c r="E79" s="30" t="s">
        <v>367</v>
      </c>
      <c r="F79" s="30"/>
      <c r="G79" s="21" t="s">
        <v>203</v>
      </c>
      <c r="H79" s="21" t="s">
        <v>368</v>
      </c>
      <c r="I79" s="21" t="s">
        <v>64</v>
      </c>
      <c r="J79" s="21" t="s">
        <v>64</v>
      </c>
      <c r="K79" s="21" t="s">
        <v>64</v>
      </c>
      <c r="L79" s="54">
        <v>34</v>
      </c>
      <c r="M79" s="54">
        <v>105</v>
      </c>
      <c r="N79" s="54">
        <v>123</v>
      </c>
      <c r="O79" s="54">
        <v>402</v>
      </c>
      <c r="P79" s="31">
        <v>58</v>
      </c>
      <c r="Q79" s="57">
        <f t="shared" si="15"/>
        <v>58</v>
      </c>
      <c r="R79" s="31">
        <v>58</v>
      </c>
      <c r="S79" s="31"/>
      <c r="T79" s="31"/>
      <c r="U79" s="31"/>
      <c r="V79" s="21"/>
      <c r="W79" s="21" t="s">
        <v>203</v>
      </c>
      <c r="X79" s="21" t="s">
        <v>65</v>
      </c>
      <c r="Y79" s="21" t="s">
        <v>318</v>
      </c>
    </row>
    <row r="80" ht="74" customHeight="1" spans="1:25">
      <c r="A80" s="29">
        <v>63</v>
      </c>
      <c r="B80" s="30" t="s">
        <v>369</v>
      </c>
      <c r="C80" s="30" t="s">
        <v>370</v>
      </c>
      <c r="D80" s="30" t="s">
        <v>59</v>
      </c>
      <c r="E80" s="30" t="s">
        <v>371</v>
      </c>
      <c r="F80" s="30"/>
      <c r="G80" s="21" t="s">
        <v>70</v>
      </c>
      <c r="H80" s="21" t="s">
        <v>372</v>
      </c>
      <c r="I80" s="21" t="s">
        <v>63</v>
      </c>
      <c r="J80" s="21" t="s">
        <v>64</v>
      </c>
      <c r="K80" s="21" t="s">
        <v>64</v>
      </c>
      <c r="L80" s="54">
        <v>28</v>
      </c>
      <c r="M80" s="54">
        <v>82</v>
      </c>
      <c r="N80" s="54">
        <v>36</v>
      </c>
      <c r="O80" s="54">
        <v>134</v>
      </c>
      <c r="P80" s="31">
        <v>30</v>
      </c>
      <c r="Q80" s="57">
        <f t="shared" si="15"/>
        <v>30</v>
      </c>
      <c r="R80" s="31"/>
      <c r="S80" s="31">
        <v>30</v>
      </c>
      <c r="T80" s="31"/>
      <c r="U80" s="31"/>
      <c r="V80" s="21"/>
      <c r="W80" s="21" t="s">
        <v>70</v>
      </c>
      <c r="X80" s="21" t="s">
        <v>65</v>
      </c>
      <c r="Y80" s="21" t="s">
        <v>318</v>
      </c>
    </row>
    <row r="81" ht="102" customHeight="1" spans="1:25">
      <c r="A81" s="29">
        <v>64</v>
      </c>
      <c r="B81" s="30" t="s">
        <v>373</v>
      </c>
      <c r="C81" s="30" t="s">
        <v>374</v>
      </c>
      <c r="D81" s="30" t="s">
        <v>59</v>
      </c>
      <c r="E81" s="30" t="s">
        <v>375</v>
      </c>
      <c r="F81" s="30"/>
      <c r="G81" s="21" t="s">
        <v>70</v>
      </c>
      <c r="H81" s="21" t="s">
        <v>376</v>
      </c>
      <c r="I81" s="21" t="s">
        <v>63</v>
      </c>
      <c r="J81" s="21" t="s">
        <v>64</v>
      </c>
      <c r="K81" s="21" t="s">
        <v>64</v>
      </c>
      <c r="L81" s="54">
        <v>310</v>
      </c>
      <c r="M81" s="54">
        <v>956</v>
      </c>
      <c r="N81" s="54">
        <v>502</v>
      </c>
      <c r="O81" s="54">
        <v>1650</v>
      </c>
      <c r="P81" s="31">
        <v>120</v>
      </c>
      <c r="Q81" s="57">
        <f t="shared" si="15"/>
        <v>120</v>
      </c>
      <c r="R81" s="31">
        <v>120</v>
      </c>
      <c r="S81" s="31"/>
      <c r="T81" s="31"/>
      <c r="U81" s="31"/>
      <c r="V81" s="21"/>
      <c r="W81" s="21" t="s">
        <v>70</v>
      </c>
      <c r="X81" s="21" t="s">
        <v>65</v>
      </c>
      <c r="Y81" s="21" t="s">
        <v>318</v>
      </c>
    </row>
    <row r="82" ht="90" customHeight="1" spans="1:25">
      <c r="A82" s="29">
        <v>65</v>
      </c>
      <c r="B82" s="30" t="s">
        <v>377</v>
      </c>
      <c r="C82" s="30" t="s">
        <v>378</v>
      </c>
      <c r="D82" s="30" t="s">
        <v>59</v>
      </c>
      <c r="E82" s="30" t="s">
        <v>379</v>
      </c>
      <c r="F82" s="30"/>
      <c r="G82" s="21" t="s">
        <v>149</v>
      </c>
      <c r="H82" s="21" t="s">
        <v>380</v>
      </c>
      <c r="I82" s="21" t="s">
        <v>63</v>
      </c>
      <c r="J82" s="21" t="s">
        <v>64</v>
      </c>
      <c r="K82" s="21" t="s">
        <v>63</v>
      </c>
      <c r="L82" s="54">
        <v>52</v>
      </c>
      <c r="M82" s="54">
        <v>170</v>
      </c>
      <c r="N82" s="54">
        <v>97</v>
      </c>
      <c r="O82" s="54">
        <v>340</v>
      </c>
      <c r="P82" s="31">
        <v>28</v>
      </c>
      <c r="Q82" s="57">
        <f t="shared" si="15"/>
        <v>28</v>
      </c>
      <c r="R82" s="31">
        <v>28</v>
      </c>
      <c r="S82" s="31"/>
      <c r="T82" s="31"/>
      <c r="U82" s="31"/>
      <c r="V82" s="21"/>
      <c r="W82" s="21" t="s">
        <v>149</v>
      </c>
      <c r="X82" s="21" t="s">
        <v>65</v>
      </c>
      <c r="Y82" s="21" t="s">
        <v>318</v>
      </c>
    </row>
    <row r="83" ht="77" customHeight="1" spans="1:25">
      <c r="A83" s="29">
        <v>66</v>
      </c>
      <c r="B83" s="30" t="s">
        <v>381</v>
      </c>
      <c r="C83" s="30" t="s">
        <v>382</v>
      </c>
      <c r="D83" s="30" t="s">
        <v>59</v>
      </c>
      <c r="E83" s="30" t="s">
        <v>383</v>
      </c>
      <c r="F83" s="30"/>
      <c r="G83" s="21" t="s">
        <v>203</v>
      </c>
      <c r="H83" s="21" t="s">
        <v>167</v>
      </c>
      <c r="I83" s="21" t="s">
        <v>64</v>
      </c>
      <c r="J83" s="21" t="s">
        <v>64</v>
      </c>
      <c r="K83" s="21" t="s">
        <v>64</v>
      </c>
      <c r="L83" s="54">
        <v>57</v>
      </c>
      <c r="M83" s="54">
        <v>203</v>
      </c>
      <c r="N83" s="54">
        <v>385</v>
      </c>
      <c r="O83" s="54">
        <v>1973</v>
      </c>
      <c r="P83" s="31">
        <v>39</v>
      </c>
      <c r="Q83" s="57">
        <f t="shared" si="15"/>
        <v>39</v>
      </c>
      <c r="R83" s="31">
        <v>39</v>
      </c>
      <c r="S83" s="31"/>
      <c r="T83" s="31"/>
      <c r="U83" s="31"/>
      <c r="V83" s="21"/>
      <c r="W83" s="21" t="s">
        <v>203</v>
      </c>
      <c r="X83" s="21" t="s">
        <v>65</v>
      </c>
      <c r="Y83" s="21" t="s">
        <v>318</v>
      </c>
    </row>
    <row r="84" ht="69" customHeight="1" spans="1:25">
      <c r="A84" s="29">
        <v>67</v>
      </c>
      <c r="B84" s="30" t="s">
        <v>384</v>
      </c>
      <c r="C84" s="30" t="s">
        <v>385</v>
      </c>
      <c r="D84" s="30" t="s">
        <v>59</v>
      </c>
      <c r="E84" s="30" t="s">
        <v>386</v>
      </c>
      <c r="F84" s="30"/>
      <c r="G84" s="21" t="s">
        <v>149</v>
      </c>
      <c r="H84" s="21" t="s">
        <v>380</v>
      </c>
      <c r="I84" s="21" t="s">
        <v>63</v>
      </c>
      <c r="J84" s="21" t="s">
        <v>64</v>
      </c>
      <c r="K84" s="21" t="s">
        <v>63</v>
      </c>
      <c r="L84" s="54">
        <v>7</v>
      </c>
      <c r="M84" s="54">
        <v>28</v>
      </c>
      <c r="N84" s="54">
        <v>21</v>
      </c>
      <c r="O84" s="54">
        <v>68</v>
      </c>
      <c r="P84" s="31">
        <v>25</v>
      </c>
      <c r="Q84" s="57">
        <f t="shared" si="15"/>
        <v>25</v>
      </c>
      <c r="R84" s="31">
        <v>25</v>
      </c>
      <c r="S84" s="31"/>
      <c r="T84" s="31"/>
      <c r="U84" s="31"/>
      <c r="V84" s="21"/>
      <c r="W84" s="21" t="s">
        <v>149</v>
      </c>
      <c r="X84" s="21" t="s">
        <v>65</v>
      </c>
      <c r="Y84" s="21" t="s">
        <v>318</v>
      </c>
    </row>
    <row r="85" ht="90" customHeight="1" spans="1:25">
      <c r="A85" s="29">
        <v>68</v>
      </c>
      <c r="B85" s="30" t="s">
        <v>387</v>
      </c>
      <c r="C85" s="30" t="s">
        <v>388</v>
      </c>
      <c r="D85" s="30" t="s">
        <v>59</v>
      </c>
      <c r="E85" s="30" t="s">
        <v>389</v>
      </c>
      <c r="F85" s="30"/>
      <c r="G85" s="21" t="s">
        <v>88</v>
      </c>
      <c r="H85" s="21" t="s">
        <v>390</v>
      </c>
      <c r="I85" s="21" t="s">
        <v>63</v>
      </c>
      <c r="J85" s="21" t="s">
        <v>64</v>
      </c>
      <c r="K85" s="21" t="s">
        <v>64</v>
      </c>
      <c r="L85" s="54">
        <v>89</v>
      </c>
      <c r="M85" s="54">
        <v>226</v>
      </c>
      <c r="N85" s="54">
        <v>109</v>
      </c>
      <c r="O85" s="54">
        <v>318</v>
      </c>
      <c r="P85" s="31">
        <v>24</v>
      </c>
      <c r="Q85" s="57">
        <f t="shared" si="15"/>
        <v>24</v>
      </c>
      <c r="R85" s="31">
        <v>24</v>
      </c>
      <c r="S85" s="31"/>
      <c r="T85" s="31"/>
      <c r="U85" s="31"/>
      <c r="V85" s="21"/>
      <c r="W85" s="21" t="s">
        <v>88</v>
      </c>
      <c r="X85" s="21" t="s">
        <v>65</v>
      </c>
      <c r="Y85" s="21" t="s">
        <v>318</v>
      </c>
    </row>
    <row r="86" ht="75" customHeight="1" spans="1:25">
      <c r="A86" s="29">
        <v>69</v>
      </c>
      <c r="B86" s="30" t="s">
        <v>391</v>
      </c>
      <c r="C86" s="30" t="s">
        <v>392</v>
      </c>
      <c r="D86" s="30" t="s">
        <v>59</v>
      </c>
      <c r="E86" s="30" t="s">
        <v>393</v>
      </c>
      <c r="F86" s="30"/>
      <c r="G86" s="21" t="s">
        <v>149</v>
      </c>
      <c r="H86" s="21" t="s">
        <v>150</v>
      </c>
      <c r="I86" s="21" t="s">
        <v>64</v>
      </c>
      <c r="J86" s="21" t="s">
        <v>64</v>
      </c>
      <c r="K86" s="21" t="s">
        <v>64</v>
      </c>
      <c r="L86" s="54">
        <v>25</v>
      </c>
      <c r="M86" s="54">
        <v>75</v>
      </c>
      <c r="N86" s="54">
        <v>60</v>
      </c>
      <c r="O86" s="54">
        <v>156</v>
      </c>
      <c r="P86" s="31">
        <v>26</v>
      </c>
      <c r="Q86" s="57">
        <f t="shared" si="15"/>
        <v>26</v>
      </c>
      <c r="R86" s="31">
        <v>26</v>
      </c>
      <c r="S86" s="31"/>
      <c r="T86" s="31"/>
      <c r="U86" s="31"/>
      <c r="V86" s="21"/>
      <c r="W86" s="21" t="s">
        <v>149</v>
      </c>
      <c r="X86" s="21" t="s">
        <v>65</v>
      </c>
      <c r="Y86" s="21" t="s">
        <v>318</v>
      </c>
    </row>
    <row r="87" ht="107" customHeight="1" spans="1:25">
      <c r="A87" s="29">
        <v>70</v>
      </c>
      <c r="B87" s="30" t="s">
        <v>394</v>
      </c>
      <c r="C87" s="30" t="s">
        <v>395</v>
      </c>
      <c r="D87" s="30" t="s">
        <v>59</v>
      </c>
      <c r="E87" s="30" t="s">
        <v>396</v>
      </c>
      <c r="F87" s="30"/>
      <c r="G87" s="21" t="s">
        <v>240</v>
      </c>
      <c r="H87" s="21" t="s">
        <v>397</v>
      </c>
      <c r="I87" s="21" t="s">
        <v>64</v>
      </c>
      <c r="J87" s="21" t="s">
        <v>64</v>
      </c>
      <c r="K87" s="21" t="s">
        <v>64</v>
      </c>
      <c r="L87" s="21">
        <v>29</v>
      </c>
      <c r="M87" s="21">
        <v>90</v>
      </c>
      <c r="N87" s="21">
        <v>590</v>
      </c>
      <c r="O87" s="21">
        <v>1569</v>
      </c>
      <c r="P87" s="31">
        <v>35</v>
      </c>
      <c r="Q87" s="57">
        <f t="shared" si="15"/>
        <v>35</v>
      </c>
      <c r="R87" s="31">
        <v>35</v>
      </c>
      <c r="S87" s="31"/>
      <c r="T87" s="31"/>
      <c r="U87" s="31"/>
      <c r="V87" s="21"/>
      <c r="W87" s="21" t="s">
        <v>240</v>
      </c>
      <c r="X87" s="21" t="s">
        <v>65</v>
      </c>
      <c r="Y87" s="21" t="s">
        <v>318</v>
      </c>
    </row>
    <row r="88" ht="81" customHeight="1" spans="1:25">
      <c r="A88" s="29">
        <v>71</v>
      </c>
      <c r="B88" s="30" t="s">
        <v>398</v>
      </c>
      <c r="C88" s="30" t="s">
        <v>399</v>
      </c>
      <c r="D88" s="30" t="s">
        <v>59</v>
      </c>
      <c r="E88" s="30" t="s">
        <v>400</v>
      </c>
      <c r="F88" s="30"/>
      <c r="G88" s="21" t="s">
        <v>197</v>
      </c>
      <c r="H88" s="21" t="s">
        <v>401</v>
      </c>
      <c r="I88" s="21" t="s">
        <v>63</v>
      </c>
      <c r="J88" s="21" t="s">
        <v>64</v>
      </c>
      <c r="K88" s="21" t="s">
        <v>64</v>
      </c>
      <c r="L88" s="21">
        <v>21</v>
      </c>
      <c r="M88" s="21">
        <v>58</v>
      </c>
      <c r="N88" s="21">
        <v>86</v>
      </c>
      <c r="O88" s="21">
        <v>225</v>
      </c>
      <c r="P88" s="31">
        <v>33</v>
      </c>
      <c r="Q88" s="57">
        <f t="shared" si="15"/>
        <v>33</v>
      </c>
      <c r="R88" s="31">
        <v>33</v>
      </c>
      <c r="S88" s="31"/>
      <c r="T88" s="31"/>
      <c r="U88" s="31"/>
      <c r="V88" s="21"/>
      <c r="W88" s="21" t="s">
        <v>197</v>
      </c>
      <c r="X88" s="21" t="s">
        <v>402</v>
      </c>
      <c r="Y88" s="21" t="s">
        <v>318</v>
      </c>
    </row>
    <row r="89" ht="81" customHeight="1" spans="1:25">
      <c r="A89" s="29">
        <v>72</v>
      </c>
      <c r="B89" s="30" t="s">
        <v>403</v>
      </c>
      <c r="C89" s="30" t="s">
        <v>404</v>
      </c>
      <c r="D89" s="30" t="s">
        <v>59</v>
      </c>
      <c r="E89" s="30" t="s">
        <v>405</v>
      </c>
      <c r="F89" s="30"/>
      <c r="G89" s="21" t="s">
        <v>197</v>
      </c>
      <c r="H89" s="21" t="s">
        <v>401</v>
      </c>
      <c r="I89" s="21" t="s">
        <v>63</v>
      </c>
      <c r="J89" s="21" t="s">
        <v>64</v>
      </c>
      <c r="K89" s="21" t="s">
        <v>64</v>
      </c>
      <c r="L89" s="21">
        <v>11</v>
      </c>
      <c r="M89" s="21">
        <v>22</v>
      </c>
      <c r="N89" s="21">
        <v>23</v>
      </c>
      <c r="O89" s="21">
        <v>60</v>
      </c>
      <c r="P89" s="31">
        <v>33</v>
      </c>
      <c r="Q89" s="57">
        <f t="shared" si="15"/>
        <v>33</v>
      </c>
      <c r="R89" s="31">
        <v>33</v>
      </c>
      <c r="S89" s="31"/>
      <c r="T89" s="31"/>
      <c r="U89" s="31"/>
      <c r="V89" s="21"/>
      <c r="W89" s="21" t="s">
        <v>197</v>
      </c>
      <c r="X89" s="21" t="s">
        <v>402</v>
      </c>
      <c r="Y89" s="21" t="s">
        <v>318</v>
      </c>
    </row>
    <row r="90" ht="75" customHeight="1" spans="1:25">
      <c r="A90" s="29">
        <v>73</v>
      </c>
      <c r="B90" s="30" t="s">
        <v>406</v>
      </c>
      <c r="C90" s="30" t="s">
        <v>407</v>
      </c>
      <c r="D90" s="30" t="s">
        <v>59</v>
      </c>
      <c r="E90" s="30" t="s">
        <v>408</v>
      </c>
      <c r="F90" s="30"/>
      <c r="G90" s="21" t="s">
        <v>363</v>
      </c>
      <c r="H90" s="21" t="s">
        <v>179</v>
      </c>
      <c r="I90" s="21" t="s">
        <v>64</v>
      </c>
      <c r="J90" s="21" t="s">
        <v>64</v>
      </c>
      <c r="K90" s="21" t="s">
        <v>64</v>
      </c>
      <c r="L90" s="21">
        <v>58</v>
      </c>
      <c r="M90" s="21">
        <v>184</v>
      </c>
      <c r="N90" s="21">
        <v>659</v>
      </c>
      <c r="O90" s="21">
        <v>2097</v>
      </c>
      <c r="P90" s="31">
        <v>36.2</v>
      </c>
      <c r="Q90" s="57">
        <f t="shared" si="15"/>
        <v>36.2</v>
      </c>
      <c r="R90" s="31">
        <v>36.2</v>
      </c>
      <c r="S90" s="31"/>
      <c r="T90" s="31"/>
      <c r="U90" s="31"/>
      <c r="V90" s="21"/>
      <c r="W90" s="21" t="s">
        <v>363</v>
      </c>
      <c r="X90" s="21" t="s">
        <v>402</v>
      </c>
      <c r="Y90" s="21" t="s">
        <v>318</v>
      </c>
    </row>
    <row r="91" ht="85" customHeight="1" spans="1:25">
      <c r="A91" s="29">
        <v>74</v>
      </c>
      <c r="B91" s="30" t="s">
        <v>409</v>
      </c>
      <c r="C91" s="30" t="s">
        <v>410</v>
      </c>
      <c r="D91" s="30" t="s">
        <v>59</v>
      </c>
      <c r="E91" s="30" t="s">
        <v>411</v>
      </c>
      <c r="F91" s="30"/>
      <c r="G91" s="21" t="s">
        <v>166</v>
      </c>
      <c r="H91" s="21" t="s">
        <v>412</v>
      </c>
      <c r="I91" s="21" t="s">
        <v>63</v>
      </c>
      <c r="J91" s="21" t="s">
        <v>64</v>
      </c>
      <c r="K91" s="21" t="s">
        <v>64</v>
      </c>
      <c r="L91" s="21">
        <v>83</v>
      </c>
      <c r="M91" s="21">
        <v>272</v>
      </c>
      <c r="N91" s="21">
        <v>189</v>
      </c>
      <c r="O91" s="21">
        <v>609</v>
      </c>
      <c r="P91" s="31">
        <v>38</v>
      </c>
      <c r="Q91" s="57">
        <f t="shared" si="15"/>
        <v>38</v>
      </c>
      <c r="R91" s="31">
        <v>38</v>
      </c>
      <c r="S91" s="31"/>
      <c r="T91" s="31"/>
      <c r="U91" s="31"/>
      <c r="V91" s="21"/>
      <c r="W91" s="21" t="s">
        <v>166</v>
      </c>
      <c r="X91" s="21" t="s">
        <v>402</v>
      </c>
      <c r="Y91" s="21" t="s">
        <v>318</v>
      </c>
    </row>
    <row r="92" ht="114" customHeight="1" spans="1:25">
      <c r="A92" s="29">
        <v>75</v>
      </c>
      <c r="B92" s="30" t="s">
        <v>413</v>
      </c>
      <c r="C92" s="30" t="s">
        <v>414</v>
      </c>
      <c r="D92" s="30" t="s">
        <v>59</v>
      </c>
      <c r="E92" s="30" t="s">
        <v>415</v>
      </c>
      <c r="F92" s="30"/>
      <c r="G92" s="21" t="s">
        <v>100</v>
      </c>
      <c r="H92" s="21" t="s">
        <v>416</v>
      </c>
      <c r="I92" s="21" t="s">
        <v>63</v>
      </c>
      <c r="J92" s="21" t="s">
        <v>64</v>
      </c>
      <c r="K92" s="21" t="s">
        <v>64</v>
      </c>
      <c r="L92" s="21">
        <v>42</v>
      </c>
      <c r="M92" s="21">
        <v>128</v>
      </c>
      <c r="N92" s="21">
        <v>98</v>
      </c>
      <c r="O92" s="21">
        <v>302</v>
      </c>
      <c r="P92" s="31">
        <v>34</v>
      </c>
      <c r="Q92" s="57">
        <f t="shared" si="15"/>
        <v>34</v>
      </c>
      <c r="R92" s="31">
        <v>34</v>
      </c>
      <c r="S92" s="31"/>
      <c r="T92" s="31"/>
      <c r="U92" s="31"/>
      <c r="V92" s="21"/>
      <c r="W92" s="21" t="s">
        <v>100</v>
      </c>
      <c r="X92" s="21" t="s">
        <v>402</v>
      </c>
      <c r="Y92" s="21" t="s">
        <v>318</v>
      </c>
    </row>
    <row r="93" ht="116" customHeight="1" spans="1:25">
      <c r="A93" s="29">
        <v>76</v>
      </c>
      <c r="B93" s="30" t="s">
        <v>417</v>
      </c>
      <c r="C93" s="30" t="s">
        <v>418</v>
      </c>
      <c r="D93" s="30" t="s">
        <v>59</v>
      </c>
      <c r="E93" s="30" t="s">
        <v>419</v>
      </c>
      <c r="F93" s="30"/>
      <c r="G93" s="21" t="s">
        <v>100</v>
      </c>
      <c r="H93" s="21" t="s">
        <v>420</v>
      </c>
      <c r="I93" s="21" t="s">
        <v>63</v>
      </c>
      <c r="J93" s="21" t="s">
        <v>64</v>
      </c>
      <c r="K93" s="21" t="s">
        <v>64</v>
      </c>
      <c r="L93" s="21">
        <v>29</v>
      </c>
      <c r="M93" s="21">
        <v>62</v>
      </c>
      <c r="N93" s="21">
        <v>83</v>
      </c>
      <c r="O93" s="21">
        <v>230</v>
      </c>
      <c r="P93" s="31">
        <v>48</v>
      </c>
      <c r="Q93" s="57">
        <f t="shared" si="15"/>
        <v>48</v>
      </c>
      <c r="R93" s="31">
        <v>18</v>
      </c>
      <c r="S93" s="31">
        <v>30</v>
      </c>
      <c r="T93" s="31"/>
      <c r="U93" s="31"/>
      <c r="V93" s="21"/>
      <c r="W93" s="21" t="s">
        <v>100</v>
      </c>
      <c r="X93" s="21" t="s">
        <v>402</v>
      </c>
      <c r="Y93" s="21" t="s">
        <v>318</v>
      </c>
    </row>
    <row r="94" ht="83" customHeight="1" spans="1:25">
      <c r="A94" s="29">
        <v>77</v>
      </c>
      <c r="B94" s="30" t="s">
        <v>421</v>
      </c>
      <c r="C94" s="30" t="s">
        <v>422</v>
      </c>
      <c r="D94" s="30" t="s">
        <v>59</v>
      </c>
      <c r="E94" s="30" t="s">
        <v>423</v>
      </c>
      <c r="F94" s="30"/>
      <c r="G94" s="21" t="s">
        <v>424</v>
      </c>
      <c r="H94" s="21" t="s">
        <v>425</v>
      </c>
      <c r="I94" s="21" t="s">
        <v>64</v>
      </c>
      <c r="J94" s="21" t="s">
        <v>64</v>
      </c>
      <c r="K94" s="21" t="s">
        <v>64</v>
      </c>
      <c r="L94" s="21">
        <v>12</v>
      </c>
      <c r="M94" s="21">
        <v>40</v>
      </c>
      <c r="N94" s="21">
        <v>85</v>
      </c>
      <c r="O94" s="21">
        <v>1265</v>
      </c>
      <c r="P94" s="31">
        <v>33</v>
      </c>
      <c r="Q94" s="57">
        <f t="shared" si="15"/>
        <v>33</v>
      </c>
      <c r="R94" s="31">
        <v>33</v>
      </c>
      <c r="S94" s="31"/>
      <c r="T94" s="31"/>
      <c r="U94" s="31"/>
      <c r="V94" s="21"/>
      <c r="W94" s="21" t="s">
        <v>424</v>
      </c>
      <c r="X94" s="21" t="s">
        <v>402</v>
      </c>
      <c r="Y94" s="21" t="s">
        <v>318</v>
      </c>
    </row>
    <row r="95" ht="99" customHeight="1" spans="1:25">
      <c r="A95" s="29">
        <v>78</v>
      </c>
      <c r="B95" s="30" t="s">
        <v>426</v>
      </c>
      <c r="C95" s="30" t="s">
        <v>427</v>
      </c>
      <c r="D95" s="30" t="s">
        <v>59</v>
      </c>
      <c r="E95" s="30" t="s">
        <v>428</v>
      </c>
      <c r="F95" s="30"/>
      <c r="G95" s="21" t="s">
        <v>429</v>
      </c>
      <c r="H95" s="21" t="s">
        <v>430</v>
      </c>
      <c r="I95" s="21" t="s">
        <v>64</v>
      </c>
      <c r="J95" s="21" t="s">
        <v>64</v>
      </c>
      <c r="K95" s="21" t="s">
        <v>64</v>
      </c>
      <c r="L95" s="21">
        <v>8</v>
      </c>
      <c r="M95" s="21">
        <v>23</v>
      </c>
      <c r="N95" s="21">
        <v>50</v>
      </c>
      <c r="O95" s="21">
        <v>230</v>
      </c>
      <c r="P95" s="31">
        <v>48</v>
      </c>
      <c r="Q95" s="57">
        <f t="shared" si="15"/>
        <v>48</v>
      </c>
      <c r="R95" s="31">
        <v>48</v>
      </c>
      <c r="S95" s="31"/>
      <c r="T95" s="31"/>
      <c r="U95" s="31"/>
      <c r="V95" s="21"/>
      <c r="W95" s="21" t="s">
        <v>429</v>
      </c>
      <c r="X95" s="21" t="s">
        <v>402</v>
      </c>
      <c r="Y95" s="21" t="s">
        <v>318</v>
      </c>
    </row>
    <row r="96" ht="100" customHeight="1" spans="1:25">
      <c r="A96" s="29">
        <v>79</v>
      </c>
      <c r="B96" s="30" t="s">
        <v>431</v>
      </c>
      <c r="C96" s="30" t="s">
        <v>432</v>
      </c>
      <c r="D96" s="30" t="s">
        <v>59</v>
      </c>
      <c r="E96" s="30" t="s">
        <v>433</v>
      </c>
      <c r="F96" s="30"/>
      <c r="G96" s="21" t="s">
        <v>100</v>
      </c>
      <c r="H96" s="21" t="s">
        <v>434</v>
      </c>
      <c r="I96" s="21" t="s">
        <v>64</v>
      </c>
      <c r="J96" s="21" t="s">
        <v>64</v>
      </c>
      <c r="K96" s="21" t="s">
        <v>64</v>
      </c>
      <c r="L96" s="21">
        <v>10</v>
      </c>
      <c r="M96" s="21">
        <v>23</v>
      </c>
      <c r="N96" s="21">
        <v>122</v>
      </c>
      <c r="O96" s="21">
        <v>321</v>
      </c>
      <c r="P96" s="31">
        <v>23</v>
      </c>
      <c r="Q96" s="57">
        <f t="shared" si="15"/>
        <v>23</v>
      </c>
      <c r="R96" s="31">
        <v>23</v>
      </c>
      <c r="S96" s="31"/>
      <c r="T96" s="31"/>
      <c r="U96" s="31"/>
      <c r="V96" s="21"/>
      <c r="W96" s="21" t="s">
        <v>100</v>
      </c>
      <c r="X96" s="21" t="s">
        <v>402</v>
      </c>
      <c r="Y96" s="21" t="s">
        <v>318</v>
      </c>
    </row>
    <row r="97" ht="78" customHeight="1" spans="1:25">
      <c r="A97" s="29">
        <v>80</v>
      </c>
      <c r="B97" s="30" t="s">
        <v>435</v>
      </c>
      <c r="C97" s="30" t="s">
        <v>436</v>
      </c>
      <c r="D97" s="30" t="s">
        <v>59</v>
      </c>
      <c r="E97" s="30" t="s">
        <v>437</v>
      </c>
      <c r="F97" s="30"/>
      <c r="G97" s="21" t="s">
        <v>88</v>
      </c>
      <c r="H97" s="21" t="s">
        <v>438</v>
      </c>
      <c r="I97" s="21" t="s">
        <v>64</v>
      </c>
      <c r="J97" s="21" t="s">
        <v>64</v>
      </c>
      <c r="K97" s="21" t="s">
        <v>64</v>
      </c>
      <c r="L97" s="21">
        <v>80</v>
      </c>
      <c r="M97" s="21">
        <v>245</v>
      </c>
      <c r="N97" s="21">
        <v>230</v>
      </c>
      <c r="O97" s="21">
        <v>690</v>
      </c>
      <c r="P97" s="31">
        <v>63</v>
      </c>
      <c r="Q97" s="57">
        <f t="shared" si="15"/>
        <v>63</v>
      </c>
      <c r="R97" s="31">
        <v>63</v>
      </c>
      <c r="S97" s="31"/>
      <c r="T97" s="31"/>
      <c r="U97" s="31"/>
      <c r="V97" s="21"/>
      <c r="W97" s="21" t="s">
        <v>88</v>
      </c>
      <c r="X97" s="21" t="s">
        <v>402</v>
      </c>
      <c r="Y97" s="21" t="s">
        <v>318</v>
      </c>
    </row>
    <row r="98" ht="109" customHeight="1" spans="1:25">
      <c r="A98" s="29">
        <v>81</v>
      </c>
      <c r="B98" s="30" t="s">
        <v>439</v>
      </c>
      <c r="C98" s="30" t="s">
        <v>440</v>
      </c>
      <c r="D98" s="30" t="s">
        <v>59</v>
      </c>
      <c r="E98" s="30" t="s">
        <v>441</v>
      </c>
      <c r="F98" s="30"/>
      <c r="G98" s="21" t="s">
        <v>94</v>
      </c>
      <c r="H98" s="21" t="s">
        <v>442</v>
      </c>
      <c r="I98" s="21" t="s">
        <v>64</v>
      </c>
      <c r="J98" s="21" t="s">
        <v>64</v>
      </c>
      <c r="K98" s="21" t="s">
        <v>64</v>
      </c>
      <c r="L98" s="21">
        <v>50</v>
      </c>
      <c r="M98" s="21">
        <v>125</v>
      </c>
      <c r="N98" s="21">
        <v>190</v>
      </c>
      <c r="O98" s="21">
        <v>575</v>
      </c>
      <c r="P98" s="31">
        <v>59</v>
      </c>
      <c r="Q98" s="57">
        <f t="shared" si="15"/>
        <v>59</v>
      </c>
      <c r="R98" s="31">
        <v>59</v>
      </c>
      <c r="S98" s="31"/>
      <c r="T98" s="31"/>
      <c r="U98" s="31"/>
      <c r="V98" s="21"/>
      <c r="W98" s="21" t="s">
        <v>94</v>
      </c>
      <c r="X98" s="21" t="s">
        <v>402</v>
      </c>
      <c r="Y98" s="21" t="s">
        <v>318</v>
      </c>
    </row>
    <row r="99" ht="81" customHeight="1" spans="1:25">
      <c r="A99" s="29">
        <v>82</v>
      </c>
      <c r="B99" s="30" t="s">
        <v>443</v>
      </c>
      <c r="C99" s="30" t="s">
        <v>444</v>
      </c>
      <c r="D99" s="30" t="s">
        <v>59</v>
      </c>
      <c r="E99" s="30" t="s">
        <v>445</v>
      </c>
      <c r="F99" s="30"/>
      <c r="G99" s="21" t="s">
        <v>363</v>
      </c>
      <c r="H99" s="21" t="s">
        <v>446</v>
      </c>
      <c r="I99" s="21" t="s">
        <v>64</v>
      </c>
      <c r="J99" s="21" t="s">
        <v>64</v>
      </c>
      <c r="K99" s="21" t="s">
        <v>64</v>
      </c>
      <c r="L99" s="21">
        <v>22</v>
      </c>
      <c r="M99" s="21">
        <v>58</v>
      </c>
      <c r="N99" s="21">
        <v>450</v>
      </c>
      <c r="O99" s="21">
        <v>1575</v>
      </c>
      <c r="P99" s="31">
        <v>63</v>
      </c>
      <c r="Q99" s="57">
        <f t="shared" si="15"/>
        <v>63</v>
      </c>
      <c r="R99" s="31">
        <v>63</v>
      </c>
      <c r="S99" s="31"/>
      <c r="T99" s="31"/>
      <c r="U99" s="31"/>
      <c r="V99" s="21"/>
      <c r="W99" s="21" t="s">
        <v>363</v>
      </c>
      <c r="X99" s="21" t="s">
        <v>402</v>
      </c>
      <c r="Y99" s="21" t="s">
        <v>318</v>
      </c>
    </row>
    <row r="100" ht="125" customHeight="1" spans="1:25">
      <c r="A100" s="29">
        <v>83</v>
      </c>
      <c r="B100" s="30" t="s">
        <v>447</v>
      </c>
      <c r="C100" s="30" t="s">
        <v>448</v>
      </c>
      <c r="D100" s="30" t="s">
        <v>59</v>
      </c>
      <c r="E100" s="30" t="s">
        <v>449</v>
      </c>
      <c r="F100" s="30"/>
      <c r="G100" s="21" t="s">
        <v>240</v>
      </c>
      <c r="H100" s="21" t="s">
        <v>450</v>
      </c>
      <c r="I100" s="21" t="s">
        <v>64</v>
      </c>
      <c r="J100" s="21" t="s">
        <v>64</v>
      </c>
      <c r="K100" s="21" t="s">
        <v>64</v>
      </c>
      <c r="L100" s="21">
        <v>21</v>
      </c>
      <c r="M100" s="21">
        <v>67</v>
      </c>
      <c r="N100" s="21">
        <v>359</v>
      </c>
      <c r="O100" s="21">
        <v>1166</v>
      </c>
      <c r="P100" s="31">
        <v>63</v>
      </c>
      <c r="Q100" s="57">
        <f t="shared" si="15"/>
        <v>63</v>
      </c>
      <c r="R100" s="31">
        <v>63</v>
      </c>
      <c r="S100" s="31"/>
      <c r="T100" s="31"/>
      <c r="U100" s="31"/>
      <c r="V100" s="21"/>
      <c r="W100" s="21" t="s">
        <v>240</v>
      </c>
      <c r="X100" s="21" t="s">
        <v>402</v>
      </c>
      <c r="Y100" s="21" t="s">
        <v>318</v>
      </c>
    </row>
    <row r="101" ht="104" customHeight="1" spans="1:25">
      <c r="A101" s="29">
        <v>84</v>
      </c>
      <c r="B101" s="30" t="s">
        <v>451</v>
      </c>
      <c r="C101" s="30" t="s">
        <v>452</v>
      </c>
      <c r="D101" s="30" t="s">
        <v>59</v>
      </c>
      <c r="E101" s="30" t="s">
        <v>453</v>
      </c>
      <c r="F101" s="30"/>
      <c r="G101" s="21" t="s">
        <v>363</v>
      </c>
      <c r="H101" s="21" t="s">
        <v>214</v>
      </c>
      <c r="I101" s="21" t="s">
        <v>64</v>
      </c>
      <c r="J101" s="21" t="s">
        <v>64</v>
      </c>
      <c r="K101" s="21" t="s">
        <v>64</v>
      </c>
      <c r="L101" s="21">
        <v>29</v>
      </c>
      <c r="M101" s="21">
        <v>84</v>
      </c>
      <c r="N101" s="21">
        <v>372</v>
      </c>
      <c r="O101" s="21">
        <v>1251</v>
      </c>
      <c r="P101" s="31">
        <v>75</v>
      </c>
      <c r="Q101" s="57">
        <f t="shared" si="15"/>
        <v>75</v>
      </c>
      <c r="R101" s="31">
        <v>75</v>
      </c>
      <c r="S101" s="31"/>
      <c r="T101" s="31"/>
      <c r="U101" s="31"/>
      <c r="V101" s="21"/>
      <c r="W101" s="21" t="s">
        <v>363</v>
      </c>
      <c r="X101" s="21" t="s">
        <v>402</v>
      </c>
      <c r="Y101" s="21" t="s">
        <v>318</v>
      </c>
    </row>
    <row r="102" ht="80" customHeight="1" spans="1:25">
      <c r="A102" s="29">
        <v>85</v>
      </c>
      <c r="B102" s="30" t="s">
        <v>454</v>
      </c>
      <c r="C102" s="30" t="s">
        <v>455</v>
      </c>
      <c r="D102" s="30" t="s">
        <v>59</v>
      </c>
      <c r="E102" s="30" t="s">
        <v>456</v>
      </c>
      <c r="F102" s="30"/>
      <c r="G102" s="21" t="s">
        <v>240</v>
      </c>
      <c r="H102" s="21" t="s">
        <v>457</v>
      </c>
      <c r="I102" s="21" t="s">
        <v>63</v>
      </c>
      <c r="J102" s="21" t="s">
        <v>64</v>
      </c>
      <c r="K102" s="21" t="s">
        <v>64</v>
      </c>
      <c r="L102" s="21">
        <v>13</v>
      </c>
      <c r="M102" s="21">
        <v>36</v>
      </c>
      <c r="N102" s="21">
        <v>89</v>
      </c>
      <c r="O102" s="21">
        <v>306</v>
      </c>
      <c r="P102" s="31">
        <v>59.8</v>
      </c>
      <c r="Q102" s="57">
        <f t="shared" si="15"/>
        <v>59.8</v>
      </c>
      <c r="R102" s="31">
        <v>59.8</v>
      </c>
      <c r="S102" s="31"/>
      <c r="T102" s="31"/>
      <c r="U102" s="31"/>
      <c r="V102" s="21"/>
      <c r="W102" s="21" t="s">
        <v>240</v>
      </c>
      <c r="X102" s="21" t="s">
        <v>402</v>
      </c>
      <c r="Y102" s="21" t="s">
        <v>318</v>
      </c>
    </row>
    <row r="103" ht="111" customHeight="1" spans="1:25">
      <c r="A103" s="29">
        <v>86</v>
      </c>
      <c r="B103" s="30" t="s">
        <v>458</v>
      </c>
      <c r="C103" s="30" t="s">
        <v>459</v>
      </c>
      <c r="D103" s="30" t="s">
        <v>59</v>
      </c>
      <c r="E103" s="30" t="s">
        <v>460</v>
      </c>
      <c r="F103" s="30"/>
      <c r="G103" s="21" t="s">
        <v>197</v>
      </c>
      <c r="H103" s="21" t="s">
        <v>198</v>
      </c>
      <c r="I103" s="21" t="s">
        <v>63</v>
      </c>
      <c r="J103" s="21" t="s">
        <v>64</v>
      </c>
      <c r="K103" s="21" t="s">
        <v>64</v>
      </c>
      <c r="L103" s="21">
        <v>39</v>
      </c>
      <c r="M103" s="21">
        <v>112</v>
      </c>
      <c r="N103" s="21">
        <v>52</v>
      </c>
      <c r="O103" s="21">
        <v>161</v>
      </c>
      <c r="P103" s="31">
        <v>63</v>
      </c>
      <c r="Q103" s="57">
        <f t="shared" si="15"/>
        <v>63</v>
      </c>
      <c r="R103" s="31">
        <v>63</v>
      </c>
      <c r="S103" s="31"/>
      <c r="T103" s="31"/>
      <c r="U103" s="31"/>
      <c r="V103" s="21"/>
      <c r="W103" s="21" t="s">
        <v>197</v>
      </c>
      <c r="X103" s="21" t="s">
        <v>402</v>
      </c>
      <c r="Y103" s="21" t="s">
        <v>318</v>
      </c>
    </row>
    <row r="104" ht="96" customHeight="1" spans="1:25">
      <c r="A104" s="29">
        <v>87</v>
      </c>
      <c r="B104" s="30" t="s">
        <v>461</v>
      </c>
      <c r="C104" s="30" t="s">
        <v>462</v>
      </c>
      <c r="D104" s="30" t="s">
        <v>59</v>
      </c>
      <c r="E104" s="30" t="s">
        <v>463</v>
      </c>
      <c r="F104" s="30"/>
      <c r="G104" s="21" t="s">
        <v>88</v>
      </c>
      <c r="H104" s="21" t="s">
        <v>464</v>
      </c>
      <c r="I104" s="21" t="s">
        <v>64</v>
      </c>
      <c r="J104" s="21" t="s">
        <v>64</v>
      </c>
      <c r="K104" s="21" t="s">
        <v>64</v>
      </c>
      <c r="L104" s="21">
        <v>21</v>
      </c>
      <c r="M104" s="21">
        <v>84</v>
      </c>
      <c r="N104" s="21">
        <v>200</v>
      </c>
      <c r="O104" s="21">
        <v>800</v>
      </c>
      <c r="P104" s="31">
        <v>33</v>
      </c>
      <c r="Q104" s="57">
        <v>33</v>
      </c>
      <c r="R104" s="31">
        <v>33</v>
      </c>
      <c r="S104" s="31"/>
      <c r="T104" s="31"/>
      <c r="U104" s="31"/>
      <c r="V104" s="21"/>
      <c r="W104" s="21" t="s">
        <v>88</v>
      </c>
      <c r="X104" s="21" t="s">
        <v>402</v>
      </c>
      <c r="Y104" s="21" t="s">
        <v>318</v>
      </c>
    </row>
    <row r="105" ht="87" customHeight="1" spans="1:25">
      <c r="A105" s="29">
        <v>88</v>
      </c>
      <c r="B105" s="30" t="s">
        <v>465</v>
      </c>
      <c r="C105" s="30" t="s">
        <v>466</v>
      </c>
      <c r="D105" s="30" t="s">
        <v>59</v>
      </c>
      <c r="E105" s="30" t="s">
        <v>467</v>
      </c>
      <c r="F105" s="30"/>
      <c r="G105" s="21" t="s">
        <v>70</v>
      </c>
      <c r="H105" s="21" t="s">
        <v>468</v>
      </c>
      <c r="I105" s="21" t="s">
        <v>63</v>
      </c>
      <c r="J105" s="21" t="s">
        <v>64</v>
      </c>
      <c r="K105" s="21" t="s">
        <v>64</v>
      </c>
      <c r="L105" s="21">
        <v>23</v>
      </c>
      <c r="M105" s="21">
        <v>66</v>
      </c>
      <c r="N105" s="21">
        <v>31</v>
      </c>
      <c r="O105" s="21">
        <v>86</v>
      </c>
      <c r="P105" s="31">
        <v>25</v>
      </c>
      <c r="Q105" s="57">
        <f t="shared" ref="Q105:Q139" si="16">R105+S105+T105+U105+V105</f>
        <v>25</v>
      </c>
      <c r="R105" s="31">
        <v>25</v>
      </c>
      <c r="S105" s="31"/>
      <c r="T105" s="31"/>
      <c r="U105" s="31"/>
      <c r="V105" s="21"/>
      <c r="W105" s="21" t="s">
        <v>70</v>
      </c>
      <c r="X105" s="21" t="s">
        <v>469</v>
      </c>
      <c r="Y105" s="21" t="s">
        <v>318</v>
      </c>
    </row>
    <row r="106" ht="90" spans="1:25">
      <c r="A106" s="29">
        <v>89</v>
      </c>
      <c r="B106" s="30" t="s">
        <v>470</v>
      </c>
      <c r="C106" s="30" t="s">
        <v>471</v>
      </c>
      <c r="D106" s="30" t="s">
        <v>59</v>
      </c>
      <c r="E106" s="30" t="s">
        <v>472</v>
      </c>
      <c r="F106" s="30"/>
      <c r="G106" s="21" t="s">
        <v>70</v>
      </c>
      <c r="H106" s="21" t="s">
        <v>473</v>
      </c>
      <c r="I106" s="21" t="s">
        <v>64</v>
      </c>
      <c r="J106" s="21" t="s">
        <v>64</v>
      </c>
      <c r="K106" s="21" t="s">
        <v>64</v>
      </c>
      <c r="L106" s="21">
        <v>91</v>
      </c>
      <c r="M106" s="21">
        <v>183</v>
      </c>
      <c r="N106" s="68">
        <v>218</v>
      </c>
      <c r="O106" s="68">
        <v>714</v>
      </c>
      <c r="P106" s="31">
        <v>37</v>
      </c>
      <c r="Q106" s="57">
        <f t="shared" si="16"/>
        <v>37</v>
      </c>
      <c r="R106" s="31">
        <v>37</v>
      </c>
      <c r="S106" s="31"/>
      <c r="T106" s="31"/>
      <c r="U106" s="31"/>
      <c r="V106" s="21"/>
      <c r="W106" s="21" t="s">
        <v>474</v>
      </c>
      <c r="X106" s="21" t="s">
        <v>469</v>
      </c>
      <c r="Y106" s="21" t="s">
        <v>318</v>
      </c>
    </row>
    <row r="107" ht="122" customHeight="1" spans="1:25">
      <c r="A107" s="29">
        <v>90</v>
      </c>
      <c r="B107" s="30" t="s">
        <v>475</v>
      </c>
      <c r="C107" s="30" t="s">
        <v>476</v>
      </c>
      <c r="D107" s="30" t="s">
        <v>59</v>
      </c>
      <c r="E107" s="30" t="s">
        <v>477</v>
      </c>
      <c r="F107" s="30"/>
      <c r="G107" s="21" t="s">
        <v>70</v>
      </c>
      <c r="H107" s="21" t="s">
        <v>478</v>
      </c>
      <c r="I107" s="21" t="s">
        <v>64</v>
      </c>
      <c r="J107" s="21" t="s">
        <v>64</v>
      </c>
      <c r="K107" s="21" t="s">
        <v>64</v>
      </c>
      <c r="L107" s="21">
        <v>5</v>
      </c>
      <c r="M107" s="21">
        <v>23</v>
      </c>
      <c r="N107" s="21">
        <v>18</v>
      </c>
      <c r="O107" s="21">
        <v>68</v>
      </c>
      <c r="P107" s="31">
        <v>32</v>
      </c>
      <c r="Q107" s="57">
        <f t="shared" si="16"/>
        <v>32</v>
      </c>
      <c r="R107" s="31">
        <v>32</v>
      </c>
      <c r="S107" s="31"/>
      <c r="T107" s="31"/>
      <c r="U107" s="31"/>
      <c r="V107" s="21"/>
      <c r="W107" s="21" t="s">
        <v>474</v>
      </c>
      <c r="X107" s="21" t="s">
        <v>469</v>
      </c>
      <c r="Y107" s="21" t="s">
        <v>318</v>
      </c>
    </row>
    <row r="108" ht="84" customHeight="1" spans="1:25">
      <c r="A108" s="29">
        <v>91</v>
      </c>
      <c r="B108" s="30" t="s">
        <v>479</v>
      </c>
      <c r="C108" s="30" t="s">
        <v>480</v>
      </c>
      <c r="D108" s="30" t="s">
        <v>59</v>
      </c>
      <c r="E108" s="30" t="s">
        <v>481</v>
      </c>
      <c r="F108" s="30"/>
      <c r="G108" s="21" t="s">
        <v>166</v>
      </c>
      <c r="H108" s="21" t="s">
        <v>482</v>
      </c>
      <c r="I108" s="21" t="s">
        <v>63</v>
      </c>
      <c r="J108" s="21" t="s">
        <v>64</v>
      </c>
      <c r="K108" s="21" t="s">
        <v>64</v>
      </c>
      <c r="L108" s="21">
        <v>16</v>
      </c>
      <c r="M108" s="21">
        <v>60</v>
      </c>
      <c r="N108" s="21">
        <v>58</v>
      </c>
      <c r="O108" s="21">
        <v>216</v>
      </c>
      <c r="P108" s="31">
        <v>14</v>
      </c>
      <c r="Q108" s="57">
        <f t="shared" si="16"/>
        <v>14</v>
      </c>
      <c r="R108" s="31">
        <v>14</v>
      </c>
      <c r="S108" s="31"/>
      <c r="T108" s="31"/>
      <c r="U108" s="31"/>
      <c r="V108" s="21"/>
      <c r="W108" s="21" t="s">
        <v>166</v>
      </c>
      <c r="X108" s="21" t="s">
        <v>469</v>
      </c>
      <c r="Y108" s="21" t="s">
        <v>318</v>
      </c>
    </row>
    <row r="109" ht="85" customHeight="1" spans="1:25">
      <c r="A109" s="29">
        <v>92</v>
      </c>
      <c r="B109" s="30" t="s">
        <v>483</v>
      </c>
      <c r="C109" s="30" t="s">
        <v>484</v>
      </c>
      <c r="D109" s="30" t="s">
        <v>59</v>
      </c>
      <c r="E109" s="30" t="s">
        <v>485</v>
      </c>
      <c r="F109" s="30"/>
      <c r="G109" s="21" t="s">
        <v>166</v>
      </c>
      <c r="H109" s="21" t="s">
        <v>486</v>
      </c>
      <c r="I109" s="21" t="s">
        <v>64</v>
      </c>
      <c r="J109" s="21" t="s">
        <v>64</v>
      </c>
      <c r="K109" s="21" t="s">
        <v>64</v>
      </c>
      <c r="L109" s="21">
        <v>24</v>
      </c>
      <c r="M109" s="21">
        <v>75</v>
      </c>
      <c r="N109" s="21">
        <v>95</v>
      </c>
      <c r="O109" s="21">
        <v>335</v>
      </c>
      <c r="P109" s="31">
        <v>10</v>
      </c>
      <c r="Q109" s="57">
        <f t="shared" si="16"/>
        <v>10</v>
      </c>
      <c r="R109" s="31">
        <v>10</v>
      </c>
      <c r="S109" s="31"/>
      <c r="T109" s="31"/>
      <c r="U109" s="31"/>
      <c r="V109" s="21"/>
      <c r="W109" s="21" t="s">
        <v>166</v>
      </c>
      <c r="X109" s="21" t="s">
        <v>469</v>
      </c>
      <c r="Y109" s="21" t="s">
        <v>318</v>
      </c>
    </row>
    <row r="110" ht="78" customHeight="1" spans="1:25">
      <c r="A110" s="29">
        <v>93</v>
      </c>
      <c r="B110" s="30" t="s">
        <v>487</v>
      </c>
      <c r="C110" s="30" t="s">
        <v>488</v>
      </c>
      <c r="D110" s="30" t="s">
        <v>59</v>
      </c>
      <c r="E110" s="30" t="s">
        <v>489</v>
      </c>
      <c r="F110" s="30"/>
      <c r="G110" s="21" t="s">
        <v>166</v>
      </c>
      <c r="H110" s="21" t="s">
        <v>490</v>
      </c>
      <c r="I110" s="21" t="s">
        <v>64</v>
      </c>
      <c r="J110" s="21" t="s">
        <v>64</v>
      </c>
      <c r="K110" s="21" t="s">
        <v>64</v>
      </c>
      <c r="L110" s="21">
        <v>20</v>
      </c>
      <c r="M110" s="21">
        <v>66</v>
      </c>
      <c r="N110" s="21">
        <v>105</v>
      </c>
      <c r="O110" s="21">
        <v>341</v>
      </c>
      <c r="P110" s="31">
        <v>25</v>
      </c>
      <c r="Q110" s="57">
        <f t="shared" si="16"/>
        <v>25</v>
      </c>
      <c r="R110" s="31">
        <v>25</v>
      </c>
      <c r="S110" s="31"/>
      <c r="T110" s="31"/>
      <c r="U110" s="31"/>
      <c r="V110" s="21"/>
      <c r="W110" s="21" t="s">
        <v>166</v>
      </c>
      <c r="X110" s="21" t="s">
        <v>469</v>
      </c>
      <c r="Y110" s="21" t="s">
        <v>318</v>
      </c>
    </row>
    <row r="111" ht="81" customHeight="1" spans="1:25">
      <c r="A111" s="29">
        <v>94</v>
      </c>
      <c r="B111" s="30" t="s">
        <v>491</v>
      </c>
      <c r="C111" s="30" t="s">
        <v>492</v>
      </c>
      <c r="D111" s="30" t="s">
        <v>59</v>
      </c>
      <c r="E111" s="30" t="s">
        <v>493</v>
      </c>
      <c r="F111" s="30"/>
      <c r="G111" s="21" t="s">
        <v>166</v>
      </c>
      <c r="H111" s="21" t="s">
        <v>494</v>
      </c>
      <c r="I111" s="21" t="s">
        <v>63</v>
      </c>
      <c r="J111" s="21" t="s">
        <v>64</v>
      </c>
      <c r="K111" s="21" t="s">
        <v>64</v>
      </c>
      <c r="L111" s="21">
        <v>40</v>
      </c>
      <c r="M111" s="21">
        <v>144</v>
      </c>
      <c r="N111" s="21">
        <v>111</v>
      </c>
      <c r="O111" s="21">
        <v>382</v>
      </c>
      <c r="P111" s="31">
        <v>18</v>
      </c>
      <c r="Q111" s="57">
        <f t="shared" si="16"/>
        <v>18</v>
      </c>
      <c r="R111" s="31">
        <v>18</v>
      </c>
      <c r="S111" s="31"/>
      <c r="T111" s="31"/>
      <c r="U111" s="31"/>
      <c r="V111" s="21"/>
      <c r="W111" s="21" t="s">
        <v>166</v>
      </c>
      <c r="X111" s="21" t="s">
        <v>469</v>
      </c>
      <c r="Y111" s="21" t="s">
        <v>318</v>
      </c>
    </row>
    <row r="112" ht="72" customHeight="1" spans="1:25">
      <c r="A112" s="29">
        <v>95</v>
      </c>
      <c r="B112" s="30" t="s">
        <v>495</v>
      </c>
      <c r="C112" s="30" t="s">
        <v>496</v>
      </c>
      <c r="D112" s="30" t="s">
        <v>59</v>
      </c>
      <c r="E112" s="30" t="s">
        <v>497</v>
      </c>
      <c r="F112" s="30"/>
      <c r="G112" s="21" t="s">
        <v>166</v>
      </c>
      <c r="H112" s="21" t="s">
        <v>167</v>
      </c>
      <c r="I112" s="21" t="s">
        <v>64</v>
      </c>
      <c r="J112" s="21" t="s">
        <v>64</v>
      </c>
      <c r="K112" s="21" t="s">
        <v>64</v>
      </c>
      <c r="L112" s="21">
        <v>20</v>
      </c>
      <c r="M112" s="21">
        <v>81</v>
      </c>
      <c r="N112" s="21">
        <v>90</v>
      </c>
      <c r="O112" s="21">
        <v>322</v>
      </c>
      <c r="P112" s="31">
        <v>15</v>
      </c>
      <c r="Q112" s="57">
        <f t="shared" si="16"/>
        <v>15</v>
      </c>
      <c r="R112" s="31">
        <v>15</v>
      </c>
      <c r="S112" s="31"/>
      <c r="T112" s="31"/>
      <c r="U112" s="31"/>
      <c r="V112" s="21"/>
      <c r="W112" s="21" t="s">
        <v>166</v>
      </c>
      <c r="X112" s="21" t="s">
        <v>469</v>
      </c>
      <c r="Y112" s="21" t="s">
        <v>318</v>
      </c>
    </row>
    <row r="113" ht="78" customHeight="1" spans="1:25">
      <c r="A113" s="29">
        <v>96</v>
      </c>
      <c r="B113" s="30" t="s">
        <v>498</v>
      </c>
      <c r="C113" s="30" t="s">
        <v>499</v>
      </c>
      <c r="D113" s="30" t="s">
        <v>59</v>
      </c>
      <c r="E113" s="30" t="s">
        <v>500</v>
      </c>
      <c r="F113" s="30"/>
      <c r="G113" s="21" t="s">
        <v>76</v>
      </c>
      <c r="H113" s="21" t="s">
        <v>501</v>
      </c>
      <c r="I113" s="21" t="s">
        <v>63</v>
      </c>
      <c r="J113" s="21" t="s">
        <v>64</v>
      </c>
      <c r="K113" s="21" t="s">
        <v>64</v>
      </c>
      <c r="L113" s="21">
        <v>136</v>
      </c>
      <c r="M113" s="21">
        <v>478</v>
      </c>
      <c r="N113" s="21">
        <v>326</v>
      </c>
      <c r="O113" s="21">
        <v>1090</v>
      </c>
      <c r="P113" s="31">
        <v>20</v>
      </c>
      <c r="Q113" s="57">
        <f t="shared" si="16"/>
        <v>20</v>
      </c>
      <c r="R113" s="31">
        <v>20</v>
      </c>
      <c r="S113" s="31"/>
      <c r="T113" s="31"/>
      <c r="U113" s="31"/>
      <c r="V113" s="21"/>
      <c r="W113" s="21" t="s">
        <v>76</v>
      </c>
      <c r="X113" s="21" t="s">
        <v>469</v>
      </c>
      <c r="Y113" s="21" t="s">
        <v>318</v>
      </c>
    </row>
    <row r="114" ht="71" customHeight="1" spans="1:25">
      <c r="A114" s="29">
        <v>97</v>
      </c>
      <c r="B114" s="30" t="s">
        <v>502</v>
      </c>
      <c r="C114" s="30" t="s">
        <v>503</v>
      </c>
      <c r="D114" s="30" t="s">
        <v>59</v>
      </c>
      <c r="E114" s="30" t="s">
        <v>504</v>
      </c>
      <c r="F114" s="30"/>
      <c r="G114" s="21" t="s">
        <v>76</v>
      </c>
      <c r="H114" s="21" t="s">
        <v>505</v>
      </c>
      <c r="I114" s="21" t="s">
        <v>64</v>
      </c>
      <c r="J114" s="21" t="s">
        <v>64</v>
      </c>
      <c r="K114" s="21" t="s">
        <v>64</v>
      </c>
      <c r="L114" s="21">
        <v>23</v>
      </c>
      <c r="M114" s="21">
        <v>65</v>
      </c>
      <c r="N114" s="21">
        <v>48</v>
      </c>
      <c r="O114" s="21">
        <v>190</v>
      </c>
      <c r="P114" s="31">
        <v>10</v>
      </c>
      <c r="Q114" s="57">
        <f t="shared" si="16"/>
        <v>10</v>
      </c>
      <c r="R114" s="31">
        <v>10</v>
      </c>
      <c r="S114" s="31"/>
      <c r="T114" s="31"/>
      <c r="U114" s="31"/>
      <c r="V114" s="21"/>
      <c r="W114" s="21" t="s">
        <v>76</v>
      </c>
      <c r="X114" s="21" t="s">
        <v>469</v>
      </c>
      <c r="Y114" s="21" t="s">
        <v>318</v>
      </c>
    </row>
    <row r="115" ht="109" customHeight="1" spans="1:25">
      <c r="A115" s="29">
        <v>98</v>
      </c>
      <c r="B115" s="30" t="s">
        <v>506</v>
      </c>
      <c r="C115" s="30" t="s">
        <v>507</v>
      </c>
      <c r="D115" s="30" t="s">
        <v>59</v>
      </c>
      <c r="E115" s="30" t="s">
        <v>508</v>
      </c>
      <c r="F115" s="30"/>
      <c r="G115" s="21" t="s">
        <v>76</v>
      </c>
      <c r="H115" s="21" t="s">
        <v>509</v>
      </c>
      <c r="I115" s="21" t="s">
        <v>63</v>
      </c>
      <c r="J115" s="21" t="s">
        <v>64</v>
      </c>
      <c r="K115" s="21" t="s">
        <v>64</v>
      </c>
      <c r="L115" s="21">
        <v>198</v>
      </c>
      <c r="M115" s="21">
        <v>589</v>
      </c>
      <c r="N115" s="21">
        <v>426</v>
      </c>
      <c r="O115" s="21">
        <v>1497</v>
      </c>
      <c r="P115" s="31">
        <v>12</v>
      </c>
      <c r="Q115" s="57">
        <f t="shared" si="16"/>
        <v>12</v>
      </c>
      <c r="R115" s="31">
        <v>12</v>
      </c>
      <c r="S115" s="31"/>
      <c r="T115" s="31"/>
      <c r="U115" s="31"/>
      <c r="V115" s="21"/>
      <c r="W115" s="21" t="s">
        <v>76</v>
      </c>
      <c r="X115" s="21" t="s">
        <v>469</v>
      </c>
      <c r="Y115" s="21" t="s">
        <v>318</v>
      </c>
    </row>
    <row r="116" ht="104" customHeight="1" spans="1:25">
      <c r="A116" s="29">
        <v>99</v>
      </c>
      <c r="B116" s="30" t="s">
        <v>510</v>
      </c>
      <c r="C116" s="30" t="s">
        <v>511</v>
      </c>
      <c r="D116" s="30" t="s">
        <v>59</v>
      </c>
      <c r="E116" s="30" t="s">
        <v>512</v>
      </c>
      <c r="F116" s="30"/>
      <c r="G116" s="21" t="s">
        <v>94</v>
      </c>
      <c r="H116" s="21" t="s">
        <v>513</v>
      </c>
      <c r="I116" s="21" t="s">
        <v>63</v>
      </c>
      <c r="J116" s="21" t="s">
        <v>64</v>
      </c>
      <c r="K116" s="21" t="s">
        <v>64</v>
      </c>
      <c r="L116" s="21">
        <v>24</v>
      </c>
      <c r="M116" s="21">
        <v>83</v>
      </c>
      <c r="N116" s="21">
        <v>75</v>
      </c>
      <c r="O116" s="21">
        <v>264</v>
      </c>
      <c r="P116" s="31">
        <v>30</v>
      </c>
      <c r="Q116" s="57">
        <f t="shared" si="16"/>
        <v>30</v>
      </c>
      <c r="R116" s="31">
        <v>30</v>
      </c>
      <c r="S116" s="31"/>
      <c r="T116" s="31"/>
      <c r="U116" s="31"/>
      <c r="V116" s="21"/>
      <c r="W116" s="21" t="s">
        <v>474</v>
      </c>
      <c r="X116" s="21" t="s">
        <v>469</v>
      </c>
      <c r="Y116" s="21" t="s">
        <v>318</v>
      </c>
    </row>
    <row r="117" ht="105" customHeight="1" spans="1:25">
      <c r="A117" s="29">
        <v>100</v>
      </c>
      <c r="B117" s="30" t="s">
        <v>514</v>
      </c>
      <c r="C117" s="30" t="s">
        <v>515</v>
      </c>
      <c r="D117" s="30" t="s">
        <v>59</v>
      </c>
      <c r="E117" s="30" t="s">
        <v>516</v>
      </c>
      <c r="F117" s="30"/>
      <c r="G117" s="21" t="s">
        <v>111</v>
      </c>
      <c r="H117" s="21" t="s">
        <v>517</v>
      </c>
      <c r="I117" s="21" t="s">
        <v>64</v>
      </c>
      <c r="J117" s="21" t="s">
        <v>64</v>
      </c>
      <c r="K117" s="21" t="s">
        <v>64</v>
      </c>
      <c r="L117" s="21">
        <v>10</v>
      </c>
      <c r="M117" s="21">
        <v>32</v>
      </c>
      <c r="N117" s="21">
        <v>20</v>
      </c>
      <c r="O117" s="21">
        <v>72</v>
      </c>
      <c r="P117" s="31">
        <v>20</v>
      </c>
      <c r="Q117" s="57">
        <f t="shared" si="16"/>
        <v>20</v>
      </c>
      <c r="R117" s="31">
        <v>20</v>
      </c>
      <c r="S117" s="31"/>
      <c r="T117" s="31"/>
      <c r="U117" s="31"/>
      <c r="V117" s="21"/>
      <c r="W117" s="21" t="s">
        <v>111</v>
      </c>
      <c r="X117" s="21" t="s">
        <v>469</v>
      </c>
      <c r="Y117" s="21" t="s">
        <v>318</v>
      </c>
    </row>
    <row r="118" ht="92" customHeight="1" spans="1:25">
      <c r="A118" s="29">
        <v>101</v>
      </c>
      <c r="B118" s="30" t="s">
        <v>518</v>
      </c>
      <c r="C118" s="30" t="s">
        <v>519</v>
      </c>
      <c r="D118" s="30" t="s">
        <v>59</v>
      </c>
      <c r="E118" s="30" t="s">
        <v>520</v>
      </c>
      <c r="F118" s="30"/>
      <c r="G118" s="21" t="s">
        <v>149</v>
      </c>
      <c r="H118" s="21" t="s">
        <v>338</v>
      </c>
      <c r="I118" s="21" t="s">
        <v>63</v>
      </c>
      <c r="J118" s="21" t="s">
        <v>64</v>
      </c>
      <c r="K118" s="21" t="s">
        <v>64</v>
      </c>
      <c r="L118" s="21">
        <v>10</v>
      </c>
      <c r="M118" s="21">
        <v>32</v>
      </c>
      <c r="N118" s="21">
        <v>24</v>
      </c>
      <c r="O118" s="21">
        <v>104</v>
      </c>
      <c r="P118" s="31">
        <v>30</v>
      </c>
      <c r="Q118" s="57">
        <f t="shared" si="16"/>
        <v>30</v>
      </c>
      <c r="R118" s="31">
        <v>30</v>
      </c>
      <c r="S118" s="31"/>
      <c r="T118" s="31"/>
      <c r="U118" s="31"/>
      <c r="V118" s="21"/>
      <c r="W118" s="21" t="s">
        <v>474</v>
      </c>
      <c r="X118" s="21" t="s">
        <v>469</v>
      </c>
      <c r="Y118" s="21" t="s">
        <v>318</v>
      </c>
    </row>
    <row r="119" ht="100" customHeight="1" spans="1:25">
      <c r="A119" s="29">
        <v>102</v>
      </c>
      <c r="B119" s="30" t="s">
        <v>521</v>
      </c>
      <c r="C119" s="30" t="s">
        <v>522</v>
      </c>
      <c r="D119" s="30" t="s">
        <v>59</v>
      </c>
      <c r="E119" s="30" t="s">
        <v>523</v>
      </c>
      <c r="F119" s="30"/>
      <c r="G119" s="21" t="s">
        <v>149</v>
      </c>
      <c r="H119" s="21" t="s">
        <v>380</v>
      </c>
      <c r="I119" s="21" t="s">
        <v>63</v>
      </c>
      <c r="J119" s="21" t="s">
        <v>64</v>
      </c>
      <c r="K119" s="21" t="s">
        <v>63</v>
      </c>
      <c r="L119" s="21">
        <v>17</v>
      </c>
      <c r="M119" s="21">
        <v>57</v>
      </c>
      <c r="N119" s="21">
        <v>42</v>
      </c>
      <c r="O119" s="21">
        <v>120</v>
      </c>
      <c r="P119" s="31">
        <v>29</v>
      </c>
      <c r="Q119" s="57">
        <f t="shared" si="16"/>
        <v>29</v>
      </c>
      <c r="R119" s="31">
        <v>29</v>
      </c>
      <c r="S119" s="31"/>
      <c r="T119" s="31"/>
      <c r="U119" s="31"/>
      <c r="V119" s="21"/>
      <c r="W119" s="21" t="s">
        <v>149</v>
      </c>
      <c r="X119" s="21" t="s">
        <v>469</v>
      </c>
      <c r="Y119" s="21" t="s">
        <v>318</v>
      </c>
    </row>
    <row r="120" ht="102" customHeight="1" spans="1:25">
      <c r="A120" s="29">
        <v>103</v>
      </c>
      <c r="B120" s="30" t="s">
        <v>524</v>
      </c>
      <c r="C120" s="30" t="s">
        <v>525</v>
      </c>
      <c r="D120" s="30" t="s">
        <v>59</v>
      </c>
      <c r="E120" s="30" t="s">
        <v>526</v>
      </c>
      <c r="F120" s="30"/>
      <c r="G120" s="21" t="s">
        <v>88</v>
      </c>
      <c r="H120" s="21" t="s">
        <v>527</v>
      </c>
      <c r="I120" s="21" t="s">
        <v>64</v>
      </c>
      <c r="J120" s="21" t="s">
        <v>64</v>
      </c>
      <c r="K120" s="21" t="s">
        <v>64</v>
      </c>
      <c r="L120" s="21">
        <v>43</v>
      </c>
      <c r="M120" s="21">
        <v>113</v>
      </c>
      <c r="N120" s="21">
        <v>95</v>
      </c>
      <c r="O120" s="21">
        <v>326</v>
      </c>
      <c r="P120" s="31">
        <v>36</v>
      </c>
      <c r="Q120" s="57">
        <f t="shared" si="16"/>
        <v>36</v>
      </c>
      <c r="R120" s="31">
        <v>36</v>
      </c>
      <c r="S120" s="31"/>
      <c r="T120" s="31"/>
      <c r="U120" s="31"/>
      <c r="V120" s="21"/>
      <c r="W120" s="21" t="s">
        <v>474</v>
      </c>
      <c r="X120" s="21" t="s">
        <v>469</v>
      </c>
      <c r="Y120" s="21" t="s">
        <v>318</v>
      </c>
    </row>
    <row r="121" ht="78" customHeight="1" spans="1:25">
      <c r="A121" s="29">
        <v>104</v>
      </c>
      <c r="B121" s="30" t="s">
        <v>528</v>
      </c>
      <c r="C121" s="30" t="s">
        <v>529</v>
      </c>
      <c r="D121" s="30" t="s">
        <v>59</v>
      </c>
      <c r="E121" s="30" t="s">
        <v>530</v>
      </c>
      <c r="F121" s="30"/>
      <c r="G121" s="21" t="s">
        <v>88</v>
      </c>
      <c r="H121" s="21" t="s">
        <v>225</v>
      </c>
      <c r="I121" s="21" t="s">
        <v>63</v>
      </c>
      <c r="J121" s="21" t="s">
        <v>64</v>
      </c>
      <c r="K121" s="21" t="s">
        <v>64</v>
      </c>
      <c r="L121" s="21">
        <v>100</v>
      </c>
      <c r="M121" s="21">
        <v>474</v>
      </c>
      <c r="N121" s="21">
        <v>400</v>
      </c>
      <c r="O121" s="21">
        <v>1306</v>
      </c>
      <c r="P121" s="31">
        <v>12</v>
      </c>
      <c r="Q121" s="57">
        <f t="shared" si="16"/>
        <v>12</v>
      </c>
      <c r="R121" s="31">
        <v>12</v>
      </c>
      <c r="S121" s="31"/>
      <c r="T121" s="31"/>
      <c r="U121" s="31"/>
      <c r="V121" s="21"/>
      <c r="W121" s="21" t="s">
        <v>88</v>
      </c>
      <c r="X121" s="21" t="s">
        <v>469</v>
      </c>
      <c r="Y121" s="21" t="s">
        <v>318</v>
      </c>
    </row>
    <row r="122" ht="126" customHeight="1" spans="1:25">
      <c r="A122" s="29">
        <v>105</v>
      </c>
      <c r="B122" s="30" t="s">
        <v>531</v>
      </c>
      <c r="C122" s="30" t="s">
        <v>532</v>
      </c>
      <c r="D122" s="30" t="s">
        <v>59</v>
      </c>
      <c r="E122" s="30" t="s">
        <v>533</v>
      </c>
      <c r="F122" s="30"/>
      <c r="G122" s="21" t="s">
        <v>178</v>
      </c>
      <c r="H122" s="21" t="s">
        <v>534</v>
      </c>
      <c r="I122" s="21" t="s">
        <v>63</v>
      </c>
      <c r="J122" s="21" t="s">
        <v>64</v>
      </c>
      <c r="K122" s="21" t="s">
        <v>64</v>
      </c>
      <c r="L122" s="21">
        <v>29</v>
      </c>
      <c r="M122" s="21">
        <v>85</v>
      </c>
      <c r="N122" s="21">
        <v>164</v>
      </c>
      <c r="O122" s="21">
        <v>613</v>
      </c>
      <c r="P122" s="31">
        <v>18</v>
      </c>
      <c r="Q122" s="57">
        <f t="shared" si="16"/>
        <v>18</v>
      </c>
      <c r="R122" s="31">
        <v>18</v>
      </c>
      <c r="S122" s="31"/>
      <c r="T122" s="31"/>
      <c r="U122" s="31"/>
      <c r="V122" s="21"/>
      <c r="W122" s="21" t="s">
        <v>178</v>
      </c>
      <c r="X122" s="21" t="s">
        <v>469</v>
      </c>
      <c r="Y122" s="21" t="s">
        <v>318</v>
      </c>
    </row>
    <row r="123" ht="87" customHeight="1" spans="1:25">
      <c r="A123" s="29">
        <v>106</v>
      </c>
      <c r="B123" s="30" t="s">
        <v>535</v>
      </c>
      <c r="C123" s="30" t="s">
        <v>536</v>
      </c>
      <c r="D123" s="30" t="s">
        <v>59</v>
      </c>
      <c r="E123" s="30" t="s">
        <v>537</v>
      </c>
      <c r="F123" s="30"/>
      <c r="G123" s="21" t="s">
        <v>155</v>
      </c>
      <c r="H123" s="21" t="s">
        <v>538</v>
      </c>
      <c r="I123" s="21" t="s">
        <v>63</v>
      </c>
      <c r="J123" s="21" t="s">
        <v>63</v>
      </c>
      <c r="K123" s="21" t="s">
        <v>64</v>
      </c>
      <c r="L123" s="21">
        <v>23</v>
      </c>
      <c r="M123" s="21">
        <v>69</v>
      </c>
      <c r="N123" s="21">
        <v>72</v>
      </c>
      <c r="O123" s="21">
        <v>216</v>
      </c>
      <c r="P123" s="31">
        <v>25</v>
      </c>
      <c r="Q123" s="57">
        <f t="shared" si="16"/>
        <v>25</v>
      </c>
      <c r="R123" s="31">
        <v>25</v>
      </c>
      <c r="S123" s="31"/>
      <c r="T123" s="31"/>
      <c r="U123" s="31"/>
      <c r="V123" s="21"/>
      <c r="W123" s="21" t="s">
        <v>155</v>
      </c>
      <c r="X123" s="21" t="s">
        <v>469</v>
      </c>
      <c r="Y123" s="21" t="s">
        <v>318</v>
      </c>
    </row>
    <row r="124" ht="90" customHeight="1" spans="1:25">
      <c r="A124" s="29">
        <v>107</v>
      </c>
      <c r="B124" s="30" t="s">
        <v>539</v>
      </c>
      <c r="C124" s="30" t="s">
        <v>540</v>
      </c>
      <c r="D124" s="30" t="s">
        <v>59</v>
      </c>
      <c r="E124" s="30" t="s">
        <v>541</v>
      </c>
      <c r="F124" s="30"/>
      <c r="G124" s="21" t="s">
        <v>263</v>
      </c>
      <c r="H124" s="21" t="s">
        <v>542</v>
      </c>
      <c r="I124" s="21" t="s">
        <v>64</v>
      </c>
      <c r="J124" s="21" t="s">
        <v>64</v>
      </c>
      <c r="K124" s="21" t="s">
        <v>64</v>
      </c>
      <c r="L124" s="21">
        <v>12</v>
      </c>
      <c r="M124" s="21">
        <v>36</v>
      </c>
      <c r="N124" s="21">
        <v>156</v>
      </c>
      <c r="O124" s="21">
        <v>358</v>
      </c>
      <c r="P124" s="31">
        <v>8</v>
      </c>
      <c r="Q124" s="57">
        <f t="shared" si="16"/>
        <v>8</v>
      </c>
      <c r="R124" s="31">
        <v>8</v>
      </c>
      <c r="S124" s="31"/>
      <c r="T124" s="31"/>
      <c r="U124" s="31"/>
      <c r="V124" s="21"/>
      <c r="W124" s="21" t="s">
        <v>263</v>
      </c>
      <c r="X124" s="21" t="s">
        <v>543</v>
      </c>
      <c r="Y124" s="21" t="s">
        <v>318</v>
      </c>
    </row>
    <row r="125" ht="69" customHeight="1" spans="1:25">
      <c r="A125" s="29">
        <v>108</v>
      </c>
      <c r="B125" s="30" t="s">
        <v>544</v>
      </c>
      <c r="C125" s="30" t="s">
        <v>545</v>
      </c>
      <c r="D125" s="30" t="s">
        <v>59</v>
      </c>
      <c r="E125" s="30" t="s">
        <v>546</v>
      </c>
      <c r="F125" s="30"/>
      <c r="G125" s="21" t="s">
        <v>263</v>
      </c>
      <c r="H125" s="21" t="s">
        <v>547</v>
      </c>
      <c r="I125" s="21" t="s">
        <v>64</v>
      </c>
      <c r="J125" s="21" t="s">
        <v>64</v>
      </c>
      <c r="K125" s="21" t="s">
        <v>64</v>
      </c>
      <c r="L125" s="21">
        <v>56</v>
      </c>
      <c r="M125" s="21">
        <v>162</v>
      </c>
      <c r="N125" s="21">
        <v>320</v>
      </c>
      <c r="O125" s="21">
        <v>980</v>
      </c>
      <c r="P125" s="31">
        <v>18</v>
      </c>
      <c r="Q125" s="57">
        <f t="shared" si="16"/>
        <v>18</v>
      </c>
      <c r="R125" s="31">
        <v>18</v>
      </c>
      <c r="S125" s="31"/>
      <c r="T125" s="31"/>
      <c r="U125" s="31"/>
      <c r="V125" s="21"/>
      <c r="W125" s="21" t="s">
        <v>263</v>
      </c>
      <c r="X125" s="21" t="s">
        <v>543</v>
      </c>
      <c r="Y125" s="21" t="s">
        <v>318</v>
      </c>
    </row>
    <row r="126" ht="122" customHeight="1" spans="1:25">
      <c r="A126" s="29">
        <v>109</v>
      </c>
      <c r="B126" s="30" t="s">
        <v>548</v>
      </c>
      <c r="C126" s="30" t="s">
        <v>549</v>
      </c>
      <c r="D126" s="30" t="s">
        <v>59</v>
      </c>
      <c r="E126" s="30" t="s">
        <v>550</v>
      </c>
      <c r="F126" s="30"/>
      <c r="G126" s="21" t="s">
        <v>100</v>
      </c>
      <c r="H126" s="21" t="s">
        <v>551</v>
      </c>
      <c r="I126" s="21" t="s">
        <v>64</v>
      </c>
      <c r="J126" s="21" t="s">
        <v>64</v>
      </c>
      <c r="K126" s="21" t="s">
        <v>64</v>
      </c>
      <c r="L126" s="21">
        <v>4</v>
      </c>
      <c r="M126" s="21">
        <v>12</v>
      </c>
      <c r="N126" s="21">
        <v>35</v>
      </c>
      <c r="O126" s="21">
        <v>115</v>
      </c>
      <c r="P126" s="31">
        <v>5</v>
      </c>
      <c r="Q126" s="57">
        <f t="shared" si="16"/>
        <v>5</v>
      </c>
      <c r="R126" s="31">
        <v>5</v>
      </c>
      <c r="S126" s="31"/>
      <c r="T126" s="31"/>
      <c r="U126" s="31"/>
      <c r="V126" s="21"/>
      <c r="W126" s="21" t="s">
        <v>100</v>
      </c>
      <c r="X126" s="21" t="s">
        <v>469</v>
      </c>
      <c r="Y126" s="21" t="s">
        <v>318</v>
      </c>
    </row>
    <row r="127" ht="77" customHeight="1" spans="1:25">
      <c r="A127" s="29">
        <v>110</v>
      </c>
      <c r="B127" s="30" t="s">
        <v>552</v>
      </c>
      <c r="C127" s="30" t="s">
        <v>553</v>
      </c>
      <c r="D127" s="30" t="s">
        <v>59</v>
      </c>
      <c r="E127" s="30" t="s">
        <v>554</v>
      </c>
      <c r="F127" s="30"/>
      <c r="G127" s="21" t="s">
        <v>70</v>
      </c>
      <c r="H127" s="21" t="s">
        <v>555</v>
      </c>
      <c r="I127" s="21" t="s">
        <v>64</v>
      </c>
      <c r="J127" s="21" t="s">
        <v>64</v>
      </c>
      <c r="K127" s="21" t="s">
        <v>64</v>
      </c>
      <c r="L127" s="21">
        <v>42</v>
      </c>
      <c r="M127" s="21">
        <v>121</v>
      </c>
      <c r="N127" s="21">
        <v>214</v>
      </c>
      <c r="O127" s="21">
        <v>650</v>
      </c>
      <c r="P127" s="31">
        <v>113</v>
      </c>
      <c r="Q127" s="57">
        <f t="shared" si="16"/>
        <v>113</v>
      </c>
      <c r="R127" s="31">
        <v>113</v>
      </c>
      <c r="S127" s="31"/>
      <c r="T127" s="31"/>
      <c r="U127" s="31"/>
      <c r="V127" s="21"/>
      <c r="W127" s="21" t="s">
        <v>556</v>
      </c>
      <c r="X127" s="21" t="s">
        <v>469</v>
      </c>
      <c r="Y127" s="21" t="s">
        <v>318</v>
      </c>
    </row>
    <row r="128" ht="90" spans="1:25">
      <c r="A128" s="29">
        <v>111</v>
      </c>
      <c r="B128" s="30" t="s">
        <v>557</v>
      </c>
      <c r="C128" s="30" t="s">
        <v>558</v>
      </c>
      <c r="D128" s="30" t="s">
        <v>59</v>
      </c>
      <c r="E128" s="30" t="s">
        <v>559</v>
      </c>
      <c r="F128" s="30"/>
      <c r="G128" s="21" t="s">
        <v>560</v>
      </c>
      <c r="H128" s="21" t="s">
        <v>561</v>
      </c>
      <c r="I128" s="21" t="s">
        <v>63</v>
      </c>
      <c r="J128" s="21" t="s">
        <v>64</v>
      </c>
      <c r="K128" s="21" t="s">
        <v>64</v>
      </c>
      <c r="L128" s="21">
        <v>84</v>
      </c>
      <c r="M128" s="21">
        <v>250</v>
      </c>
      <c r="N128" s="21">
        <v>350</v>
      </c>
      <c r="O128" s="21">
        <v>1150</v>
      </c>
      <c r="P128" s="31">
        <v>210</v>
      </c>
      <c r="Q128" s="57">
        <f t="shared" si="16"/>
        <v>210</v>
      </c>
      <c r="R128" s="31">
        <v>210</v>
      </c>
      <c r="S128" s="31"/>
      <c r="T128" s="31"/>
      <c r="U128" s="31"/>
      <c r="V128" s="21"/>
      <c r="W128" s="21" t="s">
        <v>474</v>
      </c>
      <c r="X128" s="21" t="s">
        <v>469</v>
      </c>
      <c r="Y128" s="21" t="s">
        <v>318</v>
      </c>
    </row>
    <row r="129" ht="95" customHeight="1" spans="1:25">
      <c r="A129" s="29">
        <v>112</v>
      </c>
      <c r="B129" s="30" t="s">
        <v>562</v>
      </c>
      <c r="C129" s="30" t="s">
        <v>563</v>
      </c>
      <c r="D129" s="30" t="s">
        <v>59</v>
      </c>
      <c r="E129" s="30" t="s">
        <v>564</v>
      </c>
      <c r="F129" s="30"/>
      <c r="G129" s="21" t="s">
        <v>263</v>
      </c>
      <c r="H129" s="21" t="s">
        <v>565</v>
      </c>
      <c r="I129" s="21" t="s">
        <v>64</v>
      </c>
      <c r="J129" s="21" t="s">
        <v>64</v>
      </c>
      <c r="K129" s="21" t="s">
        <v>64</v>
      </c>
      <c r="L129" s="21">
        <v>2</v>
      </c>
      <c r="M129" s="21">
        <v>8</v>
      </c>
      <c r="N129" s="21">
        <v>15</v>
      </c>
      <c r="O129" s="21">
        <v>30</v>
      </c>
      <c r="P129" s="31">
        <v>83</v>
      </c>
      <c r="Q129" s="57">
        <f t="shared" si="16"/>
        <v>83</v>
      </c>
      <c r="R129" s="31">
        <v>83</v>
      </c>
      <c r="S129" s="31"/>
      <c r="T129" s="31"/>
      <c r="U129" s="31"/>
      <c r="V129" s="21"/>
      <c r="W129" s="21" t="s">
        <v>474</v>
      </c>
      <c r="X129" s="21" t="s">
        <v>469</v>
      </c>
      <c r="Y129" s="21" t="s">
        <v>318</v>
      </c>
    </row>
    <row r="130" ht="110" customHeight="1" spans="1:25">
      <c r="A130" s="29">
        <v>113</v>
      </c>
      <c r="B130" s="30" t="s">
        <v>566</v>
      </c>
      <c r="C130" s="30" t="s">
        <v>567</v>
      </c>
      <c r="D130" s="30" t="s">
        <v>59</v>
      </c>
      <c r="E130" s="30" t="s">
        <v>568</v>
      </c>
      <c r="F130" s="30"/>
      <c r="G130" s="21" t="s">
        <v>94</v>
      </c>
      <c r="H130" s="21" t="s">
        <v>569</v>
      </c>
      <c r="I130" s="21" t="s">
        <v>63</v>
      </c>
      <c r="J130" s="21" t="s">
        <v>64</v>
      </c>
      <c r="K130" s="21" t="s">
        <v>64</v>
      </c>
      <c r="L130" s="21">
        <v>51</v>
      </c>
      <c r="M130" s="21">
        <v>175</v>
      </c>
      <c r="N130" s="21">
        <v>65</v>
      </c>
      <c r="O130" s="21">
        <v>227</v>
      </c>
      <c r="P130" s="31">
        <v>25</v>
      </c>
      <c r="Q130" s="57">
        <f t="shared" si="16"/>
        <v>25</v>
      </c>
      <c r="R130" s="31">
        <v>25</v>
      </c>
      <c r="S130" s="31"/>
      <c r="T130" s="31"/>
      <c r="U130" s="31"/>
      <c r="V130" s="21"/>
      <c r="W130" s="21" t="s">
        <v>570</v>
      </c>
      <c r="X130" s="21" t="s">
        <v>469</v>
      </c>
      <c r="Y130" s="21" t="s">
        <v>318</v>
      </c>
    </row>
    <row r="131" ht="78" customHeight="1" spans="1:25">
      <c r="A131" s="29">
        <v>114</v>
      </c>
      <c r="B131" s="30" t="s">
        <v>571</v>
      </c>
      <c r="C131" s="30" t="s">
        <v>572</v>
      </c>
      <c r="D131" s="30" t="s">
        <v>59</v>
      </c>
      <c r="E131" s="30" t="s">
        <v>573</v>
      </c>
      <c r="F131" s="30"/>
      <c r="G131" s="21" t="s">
        <v>88</v>
      </c>
      <c r="H131" s="21" t="s">
        <v>574</v>
      </c>
      <c r="I131" s="21" t="s">
        <v>64</v>
      </c>
      <c r="J131" s="21" t="s">
        <v>64</v>
      </c>
      <c r="K131" s="21" t="s">
        <v>64</v>
      </c>
      <c r="L131" s="21">
        <v>9</v>
      </c>
      <c r="M131" s="21">
        <v>38</v>
      </c>
      <c r="N131" s="21">
        <v>36</v>
      </c>
      <c r="O131" s="21">
        <v>106</v>
      </c>
      <c r="P131" s="31">
        <v>12</v>
      </c>
      <c r="Q131" s="57">
        <f t="shared" si="16"/>
        <v>12</v>
      </c>
      <c r="R131" s="31">
        <v>12</v>
      </c>
      <c r="S131" s="31"/>
      <c r="T131" s="31"/>
      <c r="U131" s="31"/>
      <c r="V131" s="21"/>
      <c r="W131" s="21" t="s">
        <v>88</v>
      </c>
      <c r="X131" s="21" t="s">
        <v>469</v>
      </c>
      <c r="Y131" s="21" t="s">
        <v>318</v>
      </c>
    </row>
    <row r="132" ht="92" customHeight="1" spans="1:25">
      <c r="A132" s="29">
        <v>115</v>
      </c>
      <c r="B132" s="30" t="s">
        <v>575</v>
      </c>
      <c r="C132" s="30" t="s">
        <v>576</v>
      </c>
      <c r="D132" s="30" t="s">
        <v>59</v>
      </c>
      <c r="E132" s="30" t="s">
        <v>577</v>
      </c>
      <c r="F132" s="30"/>
      <c r="G132" s="21" t="s">
        <v>578</v>
      </c>
      <c r="H132" s="21" t="s">
        <v>578</v>
      </c>
      <c r="I132" s="21" t="s">
        <v>64</v>
      </c>
      <c r="J132" s="21" t="s">
        <v>64</v>
      </c>
      <c r="K132" s="21" t="s">
        <v>64</v>
      </c>
      <c r="L132" s="21">
        <v>9</v>
      </c>
      <c r="M132" s="21">
        <v>31</v>
      </c>
      <c r="N132" s="21">
        <v>158</v>
      </c>
      <c r="O132" s="21">
        <v>628</v>
      </c>
      <c r="P132" s="31">
        <v>14</v>
      </c>
      <c r="Q132" s="57">
        <f t="shared" si="16"/>
        <v>14</v>
      </c>
      <c r="R132" s="31">
        <v>14</v>
      </c>
      <c r="S132" s="31"/>
      <c r="T132" s="31"/>
      <c r="U132" s="31"/>
      <c r="V132" s="21"/>
      <c r="W132" s="21" t="s">
        <v>312</v>
      </c>
      <c r="X132" s="21" t="s">
        <v>469</v>
      </c>
      <c r="Y132" s="21" t="s">
        <v>318</v>
      </c>
    </row>
    <row r="133" ht="74" customHeight="1" spans="1:25">
      <c r="A133" s="29">
        <v>116</v>
      </c>
      <c r="B133" s="30" t="s">
        <v>579</v>
      </c>
      <c r="C133" s="30" t="s">
        <v>580</v>
      </c>
      <c r="D133" s="30" t="s">
        <v>59</v>
      </c>
      <c r="E133" s="30" t="s">
        <v>581</v>
      </c>
      <c r="F133" s="30"/>
      <c r="G133" s="21" t="s">
        <v>582</v>
      </c>
      <c r="H133" s="21" t="s">
        <v>582</v>
      </c>
      <c r="I133" s="21" t="s">
        <v>64</v>
      </c>
      <c r="J133" s="21" t="s">
        <v>64</v>
      </c>
      <c r="K133" s="21" t="s">
        <v>64</v>
      </c>
      <c r="L133" s="21">
        <v>10</v>
      </c>
      <c r="M133" s="21">
        <v>32</v>
      </c>
      <c r="N133" s="21">
        <v>55</v>
      </c>
      <c r="O133" s="21">
        <v>190</v>
      </c>
      <c r="P133" s="31">
        <v>7</v>
      </c>
      <c r="Q133" s="57">
        <f t="shared" si="16"/>
        <v>7</v>
      </c>
      <c r="R133" s="31">
        <v>7</v>
      </c>
      <c r="S133" s="31"/>
      <c r="T133" s="31"/>
      <c r="U133" s="31"/>
      <c r="V133" s="21"/>
      <c r="W133" s="21" t="s">
        <v>312</v>
      </c>
      <c r="X133" s="21" t="s">
        <v>469</v>
      </c>
      <c r="Y133" s="21" t="s">
        <v>318</v>
      </c>
    </row>
    <row r="134" ht="111" customHeight="1" spans="1:25">
      <c r="A134" s="29">
        <v>117</v>
      </c>
      <c r="B134" s="30" t="s">
        <v>583</v>
      </c>
      <c r="C134" s="30" t="s">
        <v>584</v>
      </c>
      <c r="D134" s="30" t="s">
        <v>59</v>
      </c>
      <c r="E134" s="30" t="s">
        <v>585</v>
      </c>
      <c r="F134" s="30"/>
      <c r="G134" s="21" t="s">
        <v>100</v>
      </c>
      <c r="H134" s="21" t="s">
        <v>101</v>
      </c>
      <c r="I134" s="21" t="s">
        <v>63</v>
      </c>
      <c r="J134" s="21" t="s">
        <v>64</v>
      </c>
      <c r="K134" s="21" t="s">
        <v>63</v>
      </c>
      <c r="L134" s="21">
        <v>27</v>
      </c>
      <c r="M134" s="21">
        <v>80</v>
      </c>
      <c r="N134" s="21">
        <v>42</v>
      </c>
      <c r="O134" s="21">
        <v>119</v>
      </c>
      <c r="P134" s="31">
        <v>22</v>
      </c>
      <c r="Q134" s="57">
        <f t="shared" si="16"/>
        <v>22</v>
      </c>
      <c r="R134" s="31">
        <v>14</v>
      </c>
      <c r="S134" s="31">
        <v>8</v>
      </c>
      <c r="T134" s="31"/>
      <c r="U134" s="31"/>
      <c r="V134" s="21"/>
      <c r="W134" s="21" t="s">
        <v>474</v>
      </c>
      <c r="X134" s="21" t="s">
        <v>469</v>
      </c>
      <c r="Y134" s="21" t="s">
        <v>318</v>
      </c>
    </row>
    <row r="135" ht="118" customHeight="1" spans="1:25">
      <c r="A135" s="29">
        <v>118</v>
      </c>
      <c r="B135" s="30" t="s">
        <v>586</v>
      </c>
      <c r="C135" s="30" t="s">
        <v>587</v>
      </c>
      <c r="D135" s="30" t="s">
        <v>59</v>
      </c>
      <c r="E135" s="30" t="s">
        <v>588</v>
      </c>
      <c r="F135" s="30"/>
      <c r="G135" s="21" t="s">
        <v>100</v>
      </c>
      <c r="H135" s="21" t="s">
        <v>416</v>
      </c>
      <c r="I135" s="21" t="s">
        <v>63</v>
      </c>
      <c r="J135" s="21" t="s">
        <v>64</v>
      </c>
      <c r="K135" s="21" t="s">
        <v>64</v>
      </c>
      <c r="L135" s="21">
        <v>17</v>
      </c>
      <c r="M135" s="21">
        <v>96</v>
      </c>
      <c r="N135" s="21">
        <v>47</v>
      </c>
      <c r="O135" s="21">
        <v>218</v>
      </c>
      <c r="P135" s="31">
        <v>20</v>
      </c>
      <c r="Q135" s="57">
        <f t="shared" si="16"/>
        <v>20</v>
      </c>
      <c r="R135" s="31">
        <v>20</v>
      </c>
      <c r="S135" s="31"/>
      <c r="T135" s="31"/>
      <c r="U135" s="31"/>
      <c r="V135" s="21"/>
      <c r="W135" s="21" t="s">
        <v>100</v>
      </c>
      <c r="X135" s="21" t="s">
        <v>469</v>
      </c>
      <c r="Y135" s="21" t="s">
        <v>318</v>
      </c>
    </row>
    <row r="136" ht="113" customHeight="1" spans="1:25">
      <c r="A136" s="29">
        <v>119</v>
      </c>
      <c r="B136" s="30" t="s">
        <v>589</v>
      </c>
      <c r="C136" s="30" t="s">
        <v>590</v>
      </c>
      <c r="D136" s="30" t="s">
        <v>59</v>
      </c>
      <c r="E136" s="30" t="s">
        <v>591</v>
      </c>
      <c r="F136" s="30"/>
      <c r="G136" s="21" t="s">
        <v>82</v>
      </c>
      <c r="H136" s="21" t="s">
        <v>592</v>
      </c>
      <c r="I136" s="21" t="s">
        <v>64</v>
      </c>
      <c r="J136" s="21" t="s">
        <v>64</v>
      </c>
      <c r="K136" s="21" t="s">
        <v>64</v>
      </c>
      <c r="L136" s="21">
        <v>36</v>
      </c>
      <c r="M136" s="21">
        <v>118</v>
      </c>
      <c r="N136" s="21">
        <v>480</v>
      </c>
      <c r="O136" s="21">
        <v>1466</v>
      </c>
      <c r="P136" s="31">
        <v>393</v>
      </c>
      <c r="Q136" s="57">
        <f t="shared" si="16"/>
        <v>393</v>
      </c>
      <c r="R136" s="31">
        <v>393</v>
      </c>
      <c r="S136" s="31"/>
      <c r="T136" s="31"/>
      <c r="U136" s="31"/>
      <c r="V136" s="21"/>
      <c r="W136" s="21" t="s">
        <v>593</v>
      </c>
      <c r="X136" s="21" t="s">
        <v>469</v>
      </c>
      <c r="Y136" s="21" t="s">
        <v>318</v>
      </c>
    </row>
    <row r="137" ht="150" customHeight="1" spans="1:25">
      <c r="A137" s="29">
        <v>120</v>
      </c>
      <c r="B137" s="30" t="s">
        <v>594</v>
      </c>
      <c r="C137" s="30" t="s">
        <v>595</v>
      </c>
      <c r="D137" s="30" t="s">
        <v>59</v>
      </c>
      <c r="E137" s="30" t="s">
        <v>596</v>
      </c>
      <c r="F137" s="30"/>
      <c r="G137" s="21" t="s">
        <v>82</v>
      </c>
      <c r="H137" s="21" t="s">
        <v>597</v>
      </c>
      <c r="I137" s="21" t="s">
        <v>63</v>
      </c>
      <c r="J137" s="21" t="s">
        <v>64</v>
      </c>
      <c r="K137" s="21" t="s">
        <v>64</v>
      </c>
      <c r="L137" s="21">
        <v>75</v>
      </c>
      <c r="M137" s="21">
        <v>221</v>
      </c>
      <c r="N137" s="21">
        <v>750</v>
      </c>
      <c r="O137" s="21">
        <v>2580</v>
      </c>
      <c r="P137" s="31">
        <v>360</v>
      </c>
      <c r="Q137" s="57">
        <f t="shared" si="16"/>
        <v>360</v>
      </c>
      <c r="R137" s="31"/>
      <c r="S137" s="31">
        <v>360</v>
      </c>
      <c r="T137" s="31"/>
      <c r="U137" s="31"/>
      <c r="V137" s="21"/>
      <c r="W137" s="21" t="s">
        <v>598</v>
      </c>
      <c r="X137" s="21" t="s">
        <v>469</v>
      </c>
      <c r="Y137" s="21" t="s">
        <v>318</v>
      </c>
    </row>
    <row r="138" ht="122" customHeight="1" spans="1:25">
      <c r="A138" s="29">
        <v>121</v>
      </c>
      <c r="B138" s="30" t="s">
        <v>599</v>
      </c>
      <c r="C138" s="30" t="s">
        <v>600</v>
      </c>
      <c r="D138" s="30" t="s">
        <v>59</v>
      </c>
      <c r="E138" s="30" t="s">
        <v>601</v>
      </c>
      <c r="F138" s="30"/>
      <c r="G138" s="21" t="s">
        <v>100</v>
      </c>
      <c r="H138" s="21" t="s">
        <v>101</v>
      </c>
      <c r="I138" s="21" t="s">
        <v>63</v>
      </c>
      <c r="J138" s="21" t="s">
        <v>63</v>
      </c>
      <c r="K138" s="21" t="s">
        <v>64</v>
      </c>
      <c r="L138" s="21">
        <v>38</v>
      </c>
      <c r="M138" s="21">
        <v>104</v>
      </c>
      <c r="N138" s="21">
        <v>61</v>
      </c>
      <c r="O138" s="21">
        <v>165</v>
      </c>
      <c r="P138" s="31">
        <v>48</v>
      </c>
      <c r="Q138" s="57">
        <f t="shared" si="16"/>
        <v>48</v>
      </c>
      <c r="R138" s="31">
        <v>48</v>
      </c>
      <c r="S138" s="31"/>
      <c r="T138" s="31"/>
      <c r="U138" s="31"/>
      <c r="V138" s="21"/>
      <c r="W138" s="21" t="s">
        <v>474</v>
      </c>
      <c r="X138" s="21" t="s">
        <v>469</v>
      </c>
      <c r="Y138" s="21" t="s">
        <v>318</v>
      </c>
    </row>
    <row r="139" ht="99" customHeight="1" spans="1:25">
      <c r="A139" s="29">
        <v>122</v>
      </c>
      <c r="B139" s="30" t="s">
        <v>602</v>
      </c>
      <c r="C139" s="30" t="s">
        <v>603</v>
      </c>
      <c r="D139" s="30" t="s">
        <v>59</v>
      </c>
      <c r="E139" s="30" t="s">
        <v>604</v>
      </c>
      <c r="F139" s="30"/>
      <c r="G139" s="21" t="s">
        <v>111</v>
      </c>
      <c r="H139" s="21" t="s">
        <v>605</v>
      </c>
      <c r="I139" s="21" t="s">
        <v>63</v>
      </c>
      <c r="J139" s="21" t="s">
        <v>64</v>
      </c>
      <c r="K139" s="21" t="s">
        <v>64</v>
      </c>
      <c r="L139" s="21">
        <v>15</v>
      </c>
      <c r="M139" s="21">
        <v>48</v>
      </c>
      <c r="N139" s="21">
        <v>30</v>
      </c>
      <c r="O139" s="21">
        <v>105</v>
      </c>
      <c r="P139" s="31">
        <v>30</v>
      </c>
      <c r="Q139" s="57">
        <f t="shared" si="16"/>
        <v>30</v>
      </c>
      <c r="R139" s="31"/>
      <c r="S139" s="31">
        <v>30</v>
      </c>
      <c r="T139" s="31"/>
      <c r="U139" s="31"/>
      <c r="V139" s="21"/>
      <c r="W139" s="21" t="s">
        <v>111</v>
      </c>
      <c r="X139" s="21" t="s">
        <v>469</v>
      </c>
      <c r="Y139" s="21" t="s">
        <v>318</v>
      </c>
    </row>
    <row r="140" ht="33" customHeight="1" spans="1:25">
      <c r="A140" s="37" t="s">
        <v>24</v>
      </c>
      <c r="B140" s="30"/>
      <c r="C140" s="30"/>
      <c r="D140" s="30"/>
      <c r="E140" s="30"/>
      <c r="F140" s="30">
        <v>3</v>
      </c>
      <c r="G140" s="21"/>
      <c r="H140" s="21"/>
      <c r="I140" s="21"/>
      <c r="J140" s="21"/>
      <c r="K140" s="21"/>
      <c r="L140" s="54">
        <f>SUM(L141:L143)</f>
        <v>268</v>
      </c>
      <c r="M140" s="54">
        <f t="shared" ref="M140:Y140" si="17">SUM(M141:M143)</f>
        <v>937</v>
      </c>
      <c r="N140" s="54">
        <f t="shared" si="17"/>
        <v>559</v>
      </c>
      <c r="O140" s="54">
        <f t="shared" si="17"/>
        <v>1964</v>
      </c>
      <c r="P140" s="31">
        <f t="shared" si="17"/>
        <v>115</v>
      </c>
      <c r="Q140" s="31">
        <f t="shared" si="17"/>
        <v>115</v>
      </c>
      <c r="R140" s="31">
        <f t="shared" si="17"/>
        <v>38</v>
      </c>
      <c r="S140" s="31">
        <f t="shared" si="17"/>
        <v>77</v>
      </c>
      <c r="T140" s="31">
        <f t="shared" si="17"/>
        <v>0</v>
      </c>
      <c r="U140" s="31">
        <f t="shared" si="17"/>
        <v>0</v>
      </c>
      <c r="V140" s="54">
        <f t="shared" si="17"/>
        <v>0</v>
      </c>
      <c r="W140" s="21"/>
      <c r="X140" s="21"/>
      <c r="Y140" s="21"/>
    </row>
    <row r="141" ht="169" customHeight="1" spans="1:25">
      <c r="A141" s="29">
        <v>123</v>
      </c>
      <c r="B141" s="33" t="s">
        <v>606</v>
      </c>
      <c r="C141" s="32" t="s">
        <v>607</v>
      </c>
      <c r="D141" s="30" t="s">
        <v>59</v>
      </c>
      <c r="E141" s="32" t="s">
        <v>608</v>
      </c>
      <c r="F141" s="30"/>
      <c r="G141" s="34" t="s">
        <v>100</v>
      </c>
      <c r="H141" s="34" t="s">
        <v>420</v>
      </c>
      <c r="I141" s="39" t="s">
        <v>63</v>
      </c>
      <c r="J141" s="34" t="s">
        <v>64</v>
      </c>
      <c r="K141" s="34" t="s">
        <v>64</v>
      </c>
      <c r="L141" s="55">
        <v>70</v>
      </c>
      <c r="M141" s="55">
        <v>244</v>
      </c>
      <c r="N141" s="55">
        <v>83</v>
      </c>
      <c r="O141" s="55">
        <v>277</v>
      </c>
      <c r="P141" s="34">
        <v>38</v>
      </c>
      <c r="Q141" s="57">
        <f>R141+S141+T141+U141+V141</f>
        <v>38</v>
      </c>
      <c r="R141" s="34">
        <v>38</v>
      </c>
      <c r="S141" s="34"/>
      <c r="T141" s="34"/>
      <c r="U141" s="34"/>
      <c r="V141" s="39"/>
      <c r="W141" s="34" t="s">
        <v>100</v>
      </c>
      <c r="X141" s="21" t="s">
        <v>65</v>
      </c>
      <c r="Y141" s="21" t="s">
        <v>609</v>
      </c>
    </row>
    <row r="142" ht="102" customHeight="1" spans="1:25">
      <c r="A142" s="29">
        <v>124</v>
      </c>
      <c r="B142" s="32" t="s">
        <v>610</v>
      </c>
      <c r="C142" s="32" t="s">
        <v>611</v>
      </c>
      <c r="D142" s="30" t="s">
        <v>59</v>
      </c>
      <c r="E142" s="32" t="s">
        <v>612</v>
      </c>
      <c r="F142" s="30"/>
      <c r="G142" s="39" t="s">
        <v>100</v>
      </c>
      <c r="H142" s="39" t="s">
        <v>350</v>
      </c>
      <c r="I142" s="39" t="s">
        <v>64</v>
      </c>
      <c r="J142" s="36" t="s">
        <v>64</v>
      </c>
      <c r="K142" s="36" t="s">
        <v>64</v>
      </c>
      <c r="L142" s="55">
        <v>22</v>
      </c>
      <c r="M142" s="55">
        <v>64</v>
      </c>
      <c r="N142" s="55">
        <v>55</v>
      </c>
      <c r="O142" s="55">
        <v>162</v>
      </c>
      <c r="P142" s="34">
        <v>45</v>
      </c>
      <c r="Q142" s="57">
        <f>R142+S142+T142+U142+V142</f>
        <v>45</v>
      </c>
      <c r="R142" s="34"/>
      <c r="S142" s="34">
        <v>45</v>
      </c>
      <c r="T142" s="34"/>
      <c r="U142" s="34"/>
      <c r="V142" s="39"/>
      <c r="W142" s="39" t="s">
        <v>100</v>
      </c>
      <c r="X142" s="21" t="s">
        <v>65</v>
      </c>
      <c r="Y142" s="21" t="s">
        <v>613</v>
      </c>
    </row>
    <row r="143" ht="88" customHeight="1" spans="1:25">
      <c r="A143" s="29">
        <v>125</v>
      </c>
      <c r="B143" s="30" t="s">
        <v>614</v>
      </c>
      <c r="C143" s="30" t="s">
        <v>615</v>
      </c>
      <c r="D143" s="30" t="s">
        <v>59</v>
      </c>
      <c r="E143" s="30" t="s">
        <v>616</v>
      </c>
      <c r="F143" s="30"/>
      <c r="G143" s="31" t="s">
        <v>240</v>
      </c>
      <c r="H143" s="31" t="s">
        <v>617</v>
      </c>
      <c r="I143" s="21" t="s">
        <v>63</v>
      </c>
      <c r="J143" s="31" t="s">
        <v>64</v>
      </c>
      <c r="K143" s="31" t="s">
        <v>64</v>
      </c>
      <c r="L143" s="54">
        <v>176</v>
      </c>
      <c r="M143" s="54">
        <v>629</v>
      </c>
      <c r="N143" s="54">
        <v>421</v>
      </c>
      <c r="O143" s="54">
        <v>1525</v>
      </c>
      <c r="P143" s="31">
        <v>32</v>
      </c>
      <c r="Q143" s="57">
        <f>R143+S143+T143+U143+V143</f>
        <v>32</v>
      </c>
      <c r="R143" s="31"/>
      <c r="S143" s="31">
        <v>32</v>
      </c>
      <c r="T143" s="31"/>
      <c r="U143" s="31"/>
      <c r="V143" s="21"/>
      <c r="W143" s="21" t="s">
        <v>617</v>
      </c>
      <c r="X143" s="21" t="s">
        <v>65</v>
      </c>
      <c r="Y143" s="21" t="s">
        <v>613</v>
      </c>
    </row>
    <row r="144" ht="33" customHeight="1" spans="1:25">
      <c r="A144" s="40" t="s">
        <v>25</v>
      </c>
      <c r="B144" s="38"/>
      <c r="C144" s="38"/>
      <c r="D144" s="38"/>
      <c r="E144" s="38"/>
      <c r="F144" s="30">
        <f>F145+F147</f>
        <v>13</v>
      </c>
      <c r="G144" s="21"/>
      <c r="H144" s="21"/>
      <c r="I144" s="21"/>
      <c r="J144" s="21"/>
      <c r="K144" s="21"/>
      <c r="L144" s="21">
        <f t="shared" ref="G144:Y144" si="18">L145+L147</f>
        <v>5425</v>
      </c>
      <c r="M144" s="21">
        <f t="shared" si="18"/>
        <v>15856</v>
      </c>
      <c r="N144" s="21">
        <f t="shared" si="18"/>
        <v>5696</v>
      </c>
      <c r="O144" s="21">
        <f t="shared" si="18"/>
        <v>16949</v>
      </c>
      <c r="P144" s="21">
        <f t="shared" si="18"/>
        <v>1204.87</v>
      </c>
      <c r="Q144" s="21">
        <f t="shared" si="18"/>
        <v>1204.87</v>
      </c>
      <c r="R144" s="21">
        <f t="shared" si="18"/>
        <v>0</v>
      </c>
      <c r="S144" s="21">
        <f t="shared" si="18"/>
        <v>1204</v>
      </c>
      <c r="T144" s="21">
        <f t="shared" si="18"/>
        <v>0</v>
      </c>
      <c r="U144" s="21">
        <f t="shared" si="18"/>
        <v>0.87</v>
      </c>
      <c r="V144" s="21">
        <f t="shared" si="18"/>
        <v>0</v>
      </c>
      <c r="W144" s="27"/>
      <c r="X144" s="27"/>
      <c r="Y144" s="27"/>
    </row>
    <row r="145" ht="39" customHeight="1" spans="1:25">
      <c r="A145" s="37" t="s">
        <v>26</v>
      </c>
      <c r="B145" s="38"/>
      <c r="C145" s="38"/>
      <c r="D145" s="38"/>
      <c r="E145" s="38"/>
      <c r="F145" s="30">
        <v>1</v>
      </c>
      <c r="G145" s="27"/>
      <c r="H145" s="27"/>
      <c r="I145" s="27"/>
      <c r="J145" s="27"/>
      <c r="K145" s="27"/>
      <c r="L145" s="27">
        <f>SUM(L146)</f>
        <v>5306</v>
      </c>
      <c r="M145" s="27">
        <f t="shared" ref="M145:Y145" si="19">SUM(M146)</f>
        <v>15416</v>
      </c>
      <c r="N145" s="27">
        <f t="shared" si="19"/>
        <v>5306</v>
      </c>
      <c r="O145" s="27">
        <f t="shared" si="19"/>
        <v>15416</v>
      </c>
      <c r="P145" s="57">
        <f t="shared" si="19"/>
        <v>777</v>
      </c>
      <c r="Q145" s="57">
        <f t="shared" si="19"/>
        <v>777</v>
      </c>
      <c r="R145" s="57">
        <f t="shared" si="19"/>
        <v>0</v>
      </c>
      <c r="S145" s="57">
        <f t="shared" si="19"/>
        <v>777</v>
      </c>
      <c r="T145" s="57">
        <f t="shared" si="19"/>
        <v>0</v>
      </c>
      <c r="U145" s="57">
        <f t="shared" si="19"/>
        <v>0</v>
      </c>
      <c r="V145" s="27">
        <f t="shared" si="19"/>
        <v>0</v>
      </c>
      <c r="W145" s="27"/>
      <c r="X145" s="27"/>
      <c r="Y145" s="27"/>
    </row>
    <row r="146" ht="127" customHeight="1" spans="1:25">
      <c r="A146" s="29">
        <v>126</v>
      </c>
      <c r="B146" s="69" t="s">
        <v>618</v>
      </c>
      <c r="C146" s="69" t="s">
        <v>619</v>
      </c>
      <c r="D146" s="30" t="s">
        <v>59</v>
      </c>
      <c r="E146" s="30" t="s">
        <v>620</v>
      </c>
      <c r="F146" s="30"/>
      <c r="G146" s="31" t="s">
        <v>621</v>
      </c>
      <c r="H146" s="31" t="s">
        <v>622</v>
      </c>
      <c r="I146" s="21" t="s">
        <v>63</v>
      </c>
      <c r="J146" s="31" t="s">
        <v>64</v>
      </c>
      <c r="K146" s="31" t="s">
        <v>64</v>
      </c>
      <c r="L146" s="54">
        <v>5306</v>
      </c>
      <c r="M146" s="54">
        <v>15416</v>
      </c>
      <c r="N146" s="54">
        <v>5306</v>
      </c>
      <c r="O146" s="54">
        <v>15416</v>
      </c>
      <c r="P146" s="57">
        <v>777</v>
      </c>
      <c r="Q146" s="57">
        <f>R146+S146+T146+U146+V146</f>
        <v>777</v>
      </c>
      <c r="R146" s="57"/>
      <c r="S146" s="57">
        <v>777</v>
      </c>
      <c r="T146" s="31"/>
      <c r="U146" s="31"/>
      <c r="V146" s="21"/>
      <c r="W146" s="21" t="s">
        <v>65</v>
      </c>
      <c r="X146" s="21" t="s">
        <v>65</v>
      </c>
      <c r="Y146" s="21" t="s">
        <v>623</v>
      </c>
    </row>
    <row r="147" ht="24" spans="1:25">
      <c r="A147" s="37" t="s">
        <v>27</v>
      </c>
      <c r="B147" s="69"/>
      <c r="C147" s="69"/>
      <c r="D147" s="30"/>
      <c r="E147" s="30"/>
      <c r="F147" s="30">
        <v>12</v>
      </c>
      <c r="G147" s="31"/>
      <c r="H147" s="31"/>
      <c r="I147" s="21"/>
      <c r="J147" s="31"/>
      <c r="K147" s="31"/>
      <c r="L147" s="54">
        <f>SUM(L148:L159)</f>
        <v>119</v>
      </c>
      <c r="M147" s="54">
        <f t="shared" ref="M147:Y147" si="20">SUM(M148:M159)</f>
        <v>440</v>
      </c>
      <c r="N147" s="54">
        <f t="shared" si="20"/>
        <v>390</v>
      </c>
      <c r="O147" s="54">
        <f t="shared" si="20"/>
        <v>1533</v>
      </c>
      <c r="P147" s="31">
        <f t="shared" si="20"/>
        <v>427.87</v>
      </c>
      <c r="Q147" s="31">
        <f t="shared" si="20"/>
        <v>427.87</v>
      </c>
      <c r="R147" s="31">
        <f t="shared" si="20"/>
        <v>0</v>
      </c>
      <c r="S147" s="31">
        <f t="shared" si="20"/>
        <v>427</v>
      </c>
      <c r="T147" s="31">
        <f t="shared" si="20"/>
        <v>0</v>
      </c>
      <c r="U147" s="31">
        <f t="shared" si="20"/>
        <v>0.87</v>
      </c>
      <c r="V147" s="54">
        <f t="shared" si="20"/>
        <v>0</v>
      </c>
      <c r="W147" s="21"/>
      <c r="X147" s="21"/>
      <c r="Y147" s="21"/>
    </row>
    <row r="148" ht="123" customHeight="1" spans="1:25">
      <c r="A148" s="29">
        <v>127</v>
      </c>
      <c r="B148" s="69" t="s">
        <v>624</v>
      </c>
      <c r="C148" s="69" t="s">
        <v>625</v>
      </c>
      <c r="D148" s="30" t="s">
        <v>59</v>
      </c>
      <c r="E148" s="69" t="s">
        <v>626</v>
      </c>
      <c r="F148" s="30"/>
      <c r="G148" s="31" t="s">
        <v>178</v>
      </c>
      <c r="H148" s="31" t="s">
        <v>627</v>
      </c>
      <c r="I148" s="21" t="s">
        <v>64</v>
      </c>
      <c r="J148" s="31" t="s">
        <v>64</v>
      </c>
      <c r="K148" s="31" t="s">
        <v>64</v>
      </c>
      <c r="L148" s="54">
        <v>12</v>
      </c>
      <c r="M148" s="54">
        <v>40</v>
      </c>
      <c r="N148" s="54">
        <v>40</v>
      </c>
      <c r="O148" s="54">
        <v>160</v>
      </c>
      <c r="P148" s="57">
        <v>50</v>
      </c>
      <c r="Q148" s="57">
        <f>R148+S148+T148+U148+V148</f>
        <v>50</v>
      </c>
      <c r="R148" s="57"/>
      <c r="S148" s="57">
        <v>50</v>
      </c>
      <c r="T148" s="31"/>
      <c r="U148" s="31"/>
      <c r="V148" s="21"/>
      <c r="W148" s="21" t="s">
        <v>628</v>
      </c>
      <c r="X148" s="21" t="s">
        <v>628</v>
      </c>
      <c r="Y148" s="21" t="s">
        <v>629</v>
      </c>
    </row>
    <row r="149" ht="117" customHeight="1" spans="1:25">
      <c r="A149" s="29">
        <v>128</v>
      </c>
      <c r="B149" s="69" t="s">
        <v>630</v>
      </c>
      <c r="C149" s="69" t="s">
        <v>631</v>
      </c>
      <c r="D149" s="30" t="s">
        <v>59</v>
      </c>
      <c r="E149" s="69" t="s">
        <v>632</v>
      </c>
      <c r="F149" s="30"/>
      <c r="G149" s="31" t="s">
        <v>82</v>
      </c>
      <c r="H149" s="31" t="s">
        <v>184</v>
      </c>
      <c r="I149" s="21" t="s">
        <v>64</v>
      </c>
      <c r="J149" s="31" t="s">
        <v>64</v>
      </c>
      <c r="K149" s="31" t="s">
        <v>64</v>
      </c>
      <c r="L149" s="54">
        <v>12</v>
      </c>
      <c r="M149" s="54">
        <v>40</v>
      </c>
      <c r="N149" s="54">
        <v>40</v>
      </c>
      <c r="O149" s="54">
        <v>160</v>
      </c>
      <c r="P149" s="57">
        <v>28.7</v>
      </c>
      <c r="Q149" s="57">
        <v>28.7</v>
      </c>
      <c r="R149" s="57"/>
      <c r="S149" s="57">
        <v>28.7</v>
      </c>
      <c r="T149" s="31"/>
      <c r="U149" s="31"/>
      <c r="V149" s="21"/>
      <c r="W149" s="21" t="s">
        <v>628</v>
      </c>
      <c r="X149" s="21" t="s">
        <v>628</v>
      </c>
      <c r="Y149" s="21" t="s">
        <v>629</v>
      </c>
    </row>
    <row r="150" ht="135" customHeight="1" spans="1:25">
      <c r="A150" s="29">
        <v>129</v>
      </c>
      <c r="B150" s="69" t="s">
        <v>633</v>
      </c>
      <c r="C150" s="69" t="s">
        <v>634</v>
      </c>
      <c r="D150" s="30" t="s">
        <v>59</v>
      </c>
      <c r="E150" s="69" t="s">
        <v>635</v>
      </c>
      <c r="F150" s="30"/>
      <c r="G150" s="31" t="s">
        <v>636</v>
      </c>
      <c r="H150" s="31" t="s">
        <v>637</v>
      </c>
      <c r="I150" s="21" t="s">
        <v>64</v>
      </c>
      <c r="J150" s="31" t="s">
        <v>64</v>
      </c>
      <c r="K150" s="31" t="s">
        <v>64</v>
      </c>
      <c r="L150" s="54">
        <v>12</v>
      </c>
      <c r="M150" s="54">
        <v>40</v>
      </c>
      <c r="N150" s="54">
        <v>40</v>
      </c>
      <c r="O150" s="54">
        <v>160</v>
      </c>
      <c r="P150" s="57">
        <v>50</v>
      </c>
      <c r="Q150" s="57">
        <v>50</v>
      </c>
      <c r="R150" s="57"/>
      <c r="S150" s="57">
        <v>50</v>
      </c>
      <c r="T150" s="31"/>
      <c r="U150" s="31"/>
      <c r="V150" s="21"/>
      <c r="W150" s="21" t="s">
        <v>628</v>
      </c>
      <c r="X150" s="21" t="s">
        <v>628</v>
      </c>
      <c r="Y150" s="21" t="s">
        <v>629</v>
      </c>
    </row>
    <row r="151" ht="105" customHeight="1" spans="1:25">
      <c r="A151" s="29">
        <v>130</v>
      </c>
      <c r="B151" s="69" t="s">
        <v>638</v>
      </c>
      <c r="C151" s="69" t="s">
        <v>639</v>
      </c>
      <c r="D151" s="30" t="s">
        <v>59</v>
      </c>
      <c r="E151" s="69" t="s">
        <v>640</v>
      </c>
      <c r="F151" s="30"/>
      <c r="G151" s="31" t="s">
        <v>82</v>
      </c>
      <c r="H151" s="31" t="s">
        <v>641</v>
      </c>
      <c r="I151" s="21" t="s">
        <v>64</v>
      </c>
      <c r="J151" s="31" t="s">
        <v>64</v>
      </c>
      <c r="K151" s="31" t="s">
        <v>64</v>
      </c>
      <c r="L151" s="54">
        <v>15</v>
      </c>
      <c r="M151" s="54">
        <v>60</v>
      </c>
      <c r="N151" s="54">
        <v>50</v>
      </c>
      <c r="O151" s="54">
        <v>200</v>
      </c>
      <c r="P151" s="57">
        <v>50</v>
      </c>
      <c r="Q151" s="57">
        <v>50</v>
      </c>
      <c r="R151" s="57"/>
      <c r="S151" s="57">
        <v>50</v>
      </c>
      <c r="T151" s="31"/>
      <c r="U151" s="31"/>
      <c r="V151" s="21"/>
      <c r="W151" s="21" t="s">
        <v>628</v>
      </c>
      <c r="X151" s="21" t="s">
        <v>628</v>
      </c>
      <c r="Y151" s="21" t="s">
        <v>629</v>
      </c>
    </row>
    <row r="152" ht="123" customHeight="1" spans="1:25">
      <c r="A152" s="29">
        <v>131</v>
      </c>
      <c r="B152" s="69" t="s">
        <v>642</v>
      </c>
      <c r="C152" s="69" t="s">
        <v>643</v>
      </c>
      <c r="D152" s="30" t="s">
        <v>59</v>
      </c>
      <c r="E152" s="69" t="s">
        <v>644</v>
      </c>
      <c r="F152" s="30"/>
      <c r="G152" s="31" t="s">
        <v>220</v>
      </c>
      <c r="H152" s="31" t="s">
        <v>135</v>
      </c>
      <c r="I152" s="21" t="s">
        <v>64</v>
      </c>
      <c r="J152" s="31" t="s">
        <v>64</v>
      </c>
      <c r="K152" s="31" t="s">
        <v>64</v>
      </c>
      <c r="L152" s="54">
        <v>8</v>
      </c>
      <c r="M152" s="54">
        <v>30</v>
      </c>
      <c r="N152" s="54">
        <v>25</v>
      </c>
      <c r="O152" s="54">
        <v>103</v>
      </c>
      <c r="P152" s="57">
        <v>27.38</v>
      </c>
      <c r="Q152" s="57">
        <v>27.38</v>
      </c>
      <c r="R152" s="57"/>
      <c r="S152" s="57">
        <v>27.38</v>
      </c>
      <c r="T152" s="31"/>
      <c r="U152" s="31"/>
      <c r="V152" s="21"/>
      <c r="W152" s="21" t="s">
        <v>628</v>
      </c>
      <c r="X152" s="21" t="s">
        <v>628</v>
      </c>
      <c r="Y152" s="21" t="s">
        <v>629</v>
      </c>
    </row>
    <row r="153" ht="79" customHeight="1" spans="1:25">
      <c r="A153" s="29">
        <v>132</v>
      </c>
      <c r="B153" s="69" t="s">
        <v>645</v>
      </c>
      <c r="C153" s="69" t="s">
        <v>646</v>
      </c>
      <c r="D153" s="30" t="s">
        <v>59</v>
      </c>
      <c r="E153" s="69" t="s">
        <v>647</v>
      </c>
      <c r="F153" s="30"/>
      <c r="G153" s="31" t="s">
        <v>293</v>
      </c>
      <c r="H153" s="31" t="s">
        <v>294</v>
      </c>
      <c r="I153" s="21" t="s">
        <v>64</v>
      </c>
      <c r="J153" s="31" t="s">
        <v>64</v>
      </c>
      <c r="K153" s="31" t="s">
        <v>64</v>
      </c>
      <c r="L153" s="54">
        <v>6</v>
      </c>
      <c r="M153" s="54">
        <v>20</v>
      </c>
      <c r="N153" s="54">
        <v>20</v>
      </c>
      <c r="O153" s="54">
        <v>80</v>
      </c>
      <c r="P153" s="57">
        <v>20.66</v>
      </c>
      <c r="Q153" s="57">
        <v>20.66</v>
      </c>
      <c r="R153" s="57"/>
      <c r="S153" s="57">
        <v>20.66</v>
      </c>
      <c r="T153" s="31"/>
      <c r="U153" s="31"/>
      <c r="V153" s="21"/>
      <c r="W153" s="21" t="s">
        <v>628</v>
      </c>
      <c r="X153" s="21" t="s">
        <v>628</v>
      </c>
      <c r="Y153" s="21" t="s">
        <v>629</v>
      </c>
    </row>
    <row r="154" ht="120" customHeight="1" spans="1:25">
      <c r="A154" s="29">
        <v>133</v>
      </c>
      <c r="B154" s="69" t="s">
        <v>648</v>
      </c>
      <c r="C154" s="69" t="s">
        <v>649</v>
      </c>
      <c r="D154" s="30" t="s">
        <v>59</v>
      </c>
      <c r="E154" s="69" t="s">
        <v>650</v>
      </c>
      <c r="F154" s="30"/>
      <c r="G154" s="31" t="s">
        <v>240</v>
      </c>
      <c r="H154" s="31" t="s">
        <v>651</v>
      </c>
      <c r="I154" s="21" t="s">
        <v>64</v>
      </c>
      <c r="J154" s="31" t="s">
        <v>64</v>
      </c>
      <c r="K154" s="31" t="s">
        <v>64</v>
      </c>
      <c r="L154" s="54">
        <v>12</v>
      </c>
      <c r="M154" s="54">
        <v>40</v>
      </c>
      <c r="N154" s="54">
        <v>40</v>
      </c>
      <c r="O154" s="54">
        <v>150</v>
      </c>
      <c r="P154" s="57">
        <v>43.82</v>
      </c>
      <c r="Q154" s="57">
        <v>43.82</v>
      </c>
      <c r="R154" s="57"/>
      <c r="S154" s="57">
        <v>43.82</v>
      </c>
      <c r="T154" s="31"/>
      <c r="U154" s="31"/>
      <c r="V154" s="21"/>
      <c r="W154" s="21" t="s">
        <v>628</v>
      </c>
      <c r="X154" s="21" t="s">
        <v>628</v>
      </c>
      <c r="Y154" s="21" t="s">
        <v>629</v>
      </c>
    </row>
    <row r="155" ht="140" customHeight="1" spans="1:25">
      <c r="A155" s="29">
        <v>134</v>
      </c>
      <c r="B155" s="69" t="s">
        <v>652</v>
      </c>
      <c r="C155" s="69" t="s">
        <v>653</v>
      </c>
      <c r="D155" s="30" t="s">
        <v>59</v>
      </c>
      <c r="E155" s="69" t="s">
        <v>654</v>
      </c>
      <c r="F155" s="30"/>
      <c r="G155" s="31" t="s">
        <v>312</v>
      </c>
      <c r="H155" s="31" t="s">
        <v>655</v>
      </c>
      <c r="I155" s="21" t="s">
        <v>64</v>
      </c>
      <c r="J155" s="31" t="s">
        <v>64</v>
      </c>
      <c r="K155" s="31" t="s">
        <v>64</v>
      </c>
      <c r="L155" s="54">
        <v>15</v>
      </c>
      <c r="M155" s="54">
        <v>60</v>
      </c>
      <c r="N155" s="54">
        <v>50</v>
      </c>
      <c r="O155" s="54">
        <v>160</v>
      </c>
      <c r="P155" s="57">
        <v>50</v>
      </c>
      <c r="Q155" s="57">
        <v>50</v>
      </c>
      <c r="R155" s="57"/>
      <c r="S155" s="57">
        <v>50</v>
      </c>
      <c r="T155" s="31"/>
      <c r="U155" s="31"/>
      <c r="V155" s="21"/>
      <c r="W155" s="21" t="s">
        <v>628</v>
      </c>
      <c r="X155" s="21" t="s">
        <v>628</v>
      </c>
      <c r="Y155" s="21" t="s">
        <v>629</v>
      </c>
    </row>
    <row r="156" ht="81" customHeight="1" spans="1:25">
      <c r="A156" s="29">
        <v>135</v>
      </c>
      <c r="B156" s="69" t="s">
        <v>656</v>
      </c>
      <c r="C156" s="69" t="s">
        <v>657</v>
      </c>
      <c r="D156" s="30" t="s">
        <v>59</v>
      </c>
      <c r="E156" s="69" t="s">
        <v>658</v>
      </c>
      <c r="F156" s="30"/>
      <c r="G156" s="31" t="s">
        <v>659</v>
      </c>
      <c r="H156" s="31" t="s">
        <v>660</v>
      </c>
      <c r="I156" s="21" t="s">
        <v>64</v>
      </c>
      <c r="J156" s="31" t="s">
        <v>64</v>
      </c>
      <c r="K156" s="31" t="s">
        <v>64</v>
      </c>
      <c r="L156" s="54">
        <v>3</v>
      </c>
      <c r="M156" s="54">
        <v>10</v>
      </c>
      <c r="N156" s="54">
        <v>10</v>
      </c>
      <c r="O156" s="54">
        <v>40</v>
      </c>
      <c r="P156" s="57">
        <v>8.76</v>
      </c>
      <c r="Q156" s="57">
        <v>8.76</v>
      </c>
      <c r="R156" s="57"/>
      <c r="S156" s="57">
        <v>8.76</v>
      </c>
      <c r="T156" s="31"/>
      <c r="U156" s="31"/>
      <c r="V156" s="21"/>
      <c r="W156" s="21" t="s">
        <v>628</v>
      </c>
      <c r="X156" s="21" t="s">
        <v>628</v>
      </c>
      <c r="Y156" s="21" t="s">
        <v>629</v>
      </c>
    </row>
    <row r="157" ht="105" customHeight="1" spans="1:25">
      <c r="A157" s="29">
        <v>136</v>
      </c>
      <c r="B157" s="69" t="s">
        <v>661</v>
      </c>
      <c r="C157" s="69" t="s">
        <v>662</v>
      </c>
      <c r="D157" s="30" t="s">
        <v>59</v>
      </c>
      <c r="E157" s="69" t="s">
        <v>663</v>
      </c>
      <c r="F157" s="30"/>
      <c r="G157" s="31" t="s">
        <v>240</v>
      </c>
      <c r="H157" s="31" t="s">
        <v>664</v>
      </c>
      <c r="I157" s="21" t="s">
        <v>64</v>
      </c>
      <c r="J157" s="31" t="s">
        <v>64</v>
      </c>
      <c r="K157" s="31" t="s">
        <v>64</v>
      </c>
      <c r="L157" s="54">
        <v>9</v>
      </c>
      <c r="M157" s="54">
        <v>40</v>
      </c>
      <c r="N157" s="54">
        <v>30</v>
      </c>
      <c r="O157" s="54">
        <v>120</v>
      </c>
      <c r="P157" s="57">
        <v>26.65</v>
      </c>
      <c r="Q157" s="57">
        <v>26.65</v>
      </c>
      <c r="R157" s="57"/>
      <c r="S157" s="57">
        <v>26.65</v>
      </c>
      <c r="T157" s="31"/>
      <c r="U157" s="31"/>
      <c r="V157" s="21"/>
      <c r="W157" s="21" t="s">
        <v>628</v>
      </c>
      <c r="X157" s="21" t="s">
        <v>628</v>
      </c>
      <c r="Y157" s="21" t="s">
        <v>629</v>
      </c>
    </row>
    <row r="158" ht="105" customHeight="1" spans="1:25">
      <c r="A158" s="29">
        <v>137</v>
      </c>
      <c r="B158" s="69" t="s">
        <v>665</v>
      </c>
      <c r="C158" s="69" t="s">
        <v>666</v>
      </c>
      <c r="D158" s="30" t="s">
        <v>59</v>
      </c>
      <c r="E158" s="69" t="s">
        <v>667</v>
      </c>
      <c r="F158" s="30"/>
      <c r="G158" s="31" t="s">
        <v>312</v>
      </c>
      <c r="H158" s="31" t="s">
        <v>219</v>
      </c>
      <c r="I158" s="21" t="s">
        <v>64</v>
      </c>
      <c r="J158" s="31" t="s">
        <v>64</v>
      </c>
      <c r="K158" s="31" t="s">
        <v>64</v>
      </c>
      <c r="L158" s="54">
        <v>10</v>
      </c>
      <c r="M158" s="54">
        <v>40</v>
      </c>
      <c r="N158" s="54">
        <v>30</v>
      </c>
      <c r="O158" s="54">
        <v>140</v>
      </c>
      <c r="P158" s="57">
        <v>50</v>
      </c>
      <c r="Q158" s="57">
        <v>50</v>
      </c>
      <c r="R158" s="57"/>
      <c r="S158" s="57">
        <v>50</v>
      </c>
      <c r="T158" s="31"/>
      <c r="U158" s="31"/>
      <c r="V158" s="21"/>
      <c r="W158" s="21" t="s">
        <v>628</v>
      </c>
      <c r="X158" s="21" t="s">
        <v>402</v>
      </c>
      <c r="Y158" s="21" t="s">
        <v>629</v>
      </c>
    </row>
    <row r="159" ht="130" customHeight="1" spans="1:25">
      <c r="A159" s="29">
        <v>138</v>
      </c>
      <c r="B159" s="69" t="s">
        <v>668</v>
      </c>
      <c r="C159" s="69" t="s">
        <v>669</v>
      </c>
      <c r="D159" s="30" t="s">
        <v>59</v>
      </c>
      <c r="E159" s="69" t="s">
        <v>670</v>
      </c>
      <c r="F159" s="30"/>
      <c r="G159" s="31" t="s">
        <v>263</v>
      </c>
      <c r="H159" s="31" t="s">
        <v>671</v>
      </c>
      <c r="I159" s="21" t="s">
        <v>64</v>
      </c>
      <c r="J159" s="31" t="s">
        <v>64</v>
      </c>
      <c r="K159" s="31" t="s">
        <v>64</v>
      </c>
      <c r="L159" s="54">
        <v>5</v>
      </c>
      <c r="M159" s="54">
        <v>20</v>
      </c>
      <c r="N159" s="54">
        <v>15</v>
      </c>
      <c r="O159" s="54">
        <v>60</v>
      </c>
      <c r="P159" s="57">
        <v>21.9</v>
      </c>
      <c r="Q159" s="57">
        <v>21.9</v>
      </c>
      <c r="R159" s="57"/>
      <c r="S159" s="57">
        <v>21.03</v>
      </c>
      <c r="T159" s="31"/>
      <c r="U159" s="31">
        <v>0.87</v>
      </c>
      <c r="V159" s="21"/>
      <c r="W159" s="21" t="s">
        <v>628</v>
      </c>
      <c r="X159" s="21" t="s">
        <v>402</v>
      </c>
      <c r="Y159" s="21" t="s">
        <v>629</v>
      </c>
    </row>
    <row r="160" ht="24" customHeight="1" spans="1:25">
      <c r="A160" s="70" t="s">
        <v>28</v>
      </c>
      <c r="B160" s="30"/>
      <c r="C160" s="30"/>
      <c r="D160" s="30"/>
      <c r="E160" s="30"/>
      <c r="F160" s="18">
        <f>F161</f>
        <v>1</v>
      </c>
      <c r="G160" s="19"/>
      <c r="H160" s="19"/>
      <c r="I160" s="19"/>
      <c r="J160" s="19"/>
      <c r="K160" s="19"/>
      <c r="L160" s="19">
        <f t="shared" ref="G160:Y160" si="21">L161</f>
        <v>17200</v>
      </c>
      <c r="M160" s="19">
        <f t="shared" si="21"/>
        <v>17200</v>
      </c>
      <c r="N160" s="19">
        <f t="shared" si="21"/>
        <v>17200</v>
      </c>
      <c r="O160" s="19">
        <f t="shared" si="21"/>
        <v>17200</v>
      </c>
      <c r="P160" s="19">
        <f t="shared" si="21"/>
        <v>860</v>
      </c>
      <c r="Q160" s="19">
        <f t="shared" si="21"/>
        <v>860</v>
      </c>
      <c r="R160" s="19">
        <f t="shared" si="21"/>
        <v>0</v>
      </c>
      <c r="S160" s="19">
        <f t="shared" si="21"/>
        <v>860</v>
      </c>
      <c r="T160" s="19">
        <f t="shared" si="21"/>
        <v>0</v>
      </c>
      <c r="U160" s="19">
        <f t="shared" si="21"/>
        <v>0</v>
      </c>
      <c r="V160" s="19">
        <f t="shared" si="21"/>
        <v>0</v>
      </c>
      <c r="W160" s="21"/>
      <c r="X160" s="21"/>
      <c r="Y160" s="21"/>
    </row>
    <row r="161" ht="24" customHeight="1" spans="1:25">
      <c r="A161" s="40" t="s">
        <v>29</v>
      </c>
      <c r="B161" s="30"/>
      <c r="C161" s="30"/>
      <c r="D161" s="30"/>
      <c r="E161" s="30"/>
      <c r="F161" s="30">
        <f>F162</f>
        <v>1</v>
      </c>
      <c r="G161" s="21"/>
      <c r="H161" s="21"/>
      <c r="I161" s="21"/>
      <c r="J161" s="21"/>
      <c r="K161" s="21"/>
      <c r="L161" s="19">
        <f>L162</f>
        <v>17200</v>
      </c>
      <c r="M161" s="19">
        <f t="shared" ref="M161:Y161" si="22">M162</f>
        <v>17200</v>
      </c>
      <c r="N161" s="19">
        <f t="shared" si="22"/>
        <v>17200</v>
      </c>
      <c r="O161" s="19">
        <f t="shared" si="22"/>
        <v>17200</v>
      </c>
      <c r="P161" s="71">
        <f t="shared" si="22"/>
        <v>860</v>
      </c>
      <c r="Q161" s="71">
        <f t="shared" si="22"/>
        <v>860</v>
      </c>
      <c r="R161" s="71">
        <f t="shared" si="22"/>
        <v>0</v>
      </c>
      <c r="S161" s="71">
        <f t="shared" si="22"/>
        <v>860</v>
      </c>
      <c r="T161" s="71">
        <f t="shared" si="22"/>
        <v>0</v>
      </c>
      <c r="U161" s="71">
        <f t="shared" si="22"/>
        <v>0</v>
      </c>
      <c r="V161" s="19">
        <f t="shared" si="22"/>
        <v>0</v>
      </c>
      <c r="W161" s="21"/>
      <c r="X161" s="21"/>
      <c r="Y161" s="21"/>
    </row>
    <row r="162" ht="24" customHeight="1" spans="1:25">
      <c r="A162" s="37" t="s">
        <v>30</v>
      </c>
      <c r="B162" s="30"/>
      <c r="C162" s="30"/>
      <c r="D162" s="30"/>
      <c r="E162" s="30"/>
      <c r="F162" s="30">
        <v>1</v>
      </c>
      <c r="G162" s="21"/>
      <c r="H162" s="21"/>
      <c r="I162" s="21"/>
      <c r="J162" s="21"/>
      <c r="K162" s="21"/>
      <c r="L162" s="21">
        <f>SUM(L163)</f>
        <v>17200</v>
      </c>
      <c r="M162" s="21">
        <f t="shared" ref="M162:Y162" si="23">SUM(M163)</f>
        <v>17200</v>
      </c>
      <c r="N162" s="21">
        <f t="shared" si="23"/>
        <v>17200</v>
      </c>
      <c r="O162" s="21">
        <f t="shared" si="23"/>
        <v>17200</v>
      </c>
      <c r="P162" s="31">
        <f t="shared" si="23"/>
        <v>860</v>
      </c>
      <c r="Q162" s="31">
        <f t="shared" si="23"/>
        <v>860</v>
      </c>
      <c r="R162" s="31">
        <f t="shared" si="23"/>
        <v>0</v>
      </c>
      <c r="S162" s="31">
        <f t="shared" si="23"/>
        <v>860</v>
      </c>
      <c r="T162" s="31">
        <f t="shared" si="23"/>
        <v>0</v>
      </c>
      <c r="U162" s="31">
        <f t="shared" si="23"/>
        <v>0</v>
      </c>
      <c r="V162" s="21">
        <f t="shared" si="23"/>
        <v>0</v>
      </c>
      <c r="W162" s="21"/>
      <c r="X162" s="21"/>
      <c r="Y162" s="21"/>
    </row>
    <row r="163" ht="90" customHeight="1" spans="1:25">
      <c r="A163" s="29">
        <v>139</v>
      </c>
      <c r="B163" s="30" t="s">
        <v>672</v>
      </c>
      <c r="C163" s="30" t="s">
        <v>673</v>
      </c>
      <c r="D163" s="30" t="s">
        <v>59</v>
      </c>
      <c r="E163" s="30" t="s">
        <v>674</v>
      </c>
      <c r="F163" s="30"/>
      <c r="G163" s="21" t="s">
        <v>675</v>
      </c>
      <c r="H163" s="21" t="s">
        <v>676</v>
      </c>
      <c r="I163" s="21" t="s">
        <v>63</v>
      </c>
      <c r="J163" s="21" t="s">
        <v>64</v>
      </c>
      <c r="K163" s="21" t="s">
        <v>64</v>
      </c>
      <c r="L163" s="21">
        <v>17200</v>
      </c>
      <c r="M163" s="21">
        <v>17200</v>
      </c>
      <c r="N163" s="21">
        <v>17200</v>
      </c>
      <c r="O163" s="21">
        <v>17200</v>
      </c>
      <c r="P163" s="31">
        <v>860</v>
      </c>
      <c r="Q163" s="57">
        <f>R163+S163+T163+U163+V163</f>
        <v>860</v>
      </c>
      <c r="R163" s="31"/>
      <c r="S163" s="31">
        <v>860</v>
      </c>
      <c r="T163" s="31"/>
      <c r="U163" s="31"/>
      <c r="V163" s="21"/>
      <c r="W163" s="21"/>
      <c r="X163" s="21"/>
      <c r="Y163" s="21"/>
    </row>
    <row r="164" ht="31" customHeight="1" spans="1:25">
      <c r="A164" s="70" t="s">
        <v>31</v>
      </c>
      <c r="B164" s="30"/>
      <c r="C164" s="30"/>
      <c r="D164" s="30"/>
      <c r="E164" s="30"/>
      <c r="F164" s="18">
        <f>F165+F213</f>
        <v>50</v>
      </c>
      <c r="G164" s="19"/>
      <c r="H164" s="19"/>
      <c r="I164" s="19"/>
      <c r="J164" s="19"/>
      <c r="K164" s="19"/>
      <c r="L164" s="19">
        <f t="shared" ref="G164:Y164" si="24">L165+L213</f>
        <v>2833</v>
      </c>
      <c r="M164" s="19">
        <f t="shared" si="24"/>
        <v>8902</v>
      </c>
      <c r="N164" s="19">
        <f t="shared" si="24"/>
        <v>16207</v>
      </c>
      <c r="O164" s="19">
        <f t="shared" si="24"/>
        <v>55336</v>
      </c>
      <c r="P164" s="19">
        <f t="shared" si="24"/>
        <v>2114</v>
      </c>
      <c r="Q164" s="19">
        <f t="shared" si="24"/>
        <v>2114</v>
      </c>
      <c r="R164" s="19">
        <f t="shared" si="24"/>
        <v>1625</v>
      </c>
      <c r="S164" s="19">
        <f t="shared" si="24"/>
        <v>245</v>
      </c>
      <c r="T164" s="19">
        <f t="shared" si="24"/>
        <v>0</v>
      </c>
      <c r="U164" s="19">
        <f t="shared" si="24"/>
        <v>244</v>
      </c>
      <c r="V164" s="19">
        <f t="shared" si="24"/>
        <v>0</v>
      </c>
      <c r="W164" s="21"/>
      <c r="X164" s="21"/>
      <c r="Y164" s="21"/>
    </row>
    <row r="165" ht="48" spans="1:25">
      <c r="A165" s="40" t="s">
        <v>32</v>
      </c>
      <c r="B165" s="30"/>
      <c r="C165" s="30"/>
      <c r="D165" s="30"/>
      <c r="E165" s="30"/>
      <c r="F165" s="30">
        <f>F166+F196</f>
        <v>45</v>
      </c>
      <c r="G165" s="21"/>
      <c r="H165" s="21"/>
      <c r="I165" s="21"/>
      <c r="J165" s="21"/>
      <c r="K165" s="21"/>
      <c r="L165" s="21">
        <f t="shared" ref="G165:Y165" si="25">L166+L196</f>
        <v>2376</v>
      </c>
      <c r="M165" s="21">
        <f t="shared" si="25"/>
        <v>7390</v>
      </c>
      <c r="N165" s="21">
        <f t="shared" si="25"/>
        <v>13688</v>
      </c>
      <c r="O165" s="21">
        <f t="shared" si="25"/>
        <v>47379</v>
      </c>
      <c r="P165" s="21">
        <f t="shared" si="25"/>
        <v>2019</v>
      </c>
      <c r="Q165" s="21">
        <f t="shared" si="25"/>
        <v>2019</v>
      </c>
      <c r="R165" s="21">
        <f t="shared" si="25"/>
        <v>1625</v>
      </c>
      <c r="S165" s="21">
        <f t="shared" si="25"/>
        <v>150</v>
      </c>
      <c r="T165" s="21">
        <f t="shared" si="25"/>
        <v>0</v>
      </c>
      <c r="U165" s="21">
        <f t="shared" si="25"/>
        <v>244</v>
      </c>
      <c r="V165" s="21">
        <f t="shared" si="25"/>
        <v>0</v>
      </c>
      <c r="W165" s="21"/>
      <c r="X165" s="21"/>
      <c r="Y165" s="21"/>
    </row>
    <row r="166" ht="36" spans="1:25">
      <c r="A166" s="37" t="s">
        <v>33</v>
      </c>
      <c r="B166" s="38"/>
      <c r="C166" s="30"/>
      <c r="D166" s="30"/>
      <c r="E166" s="30"/>
      <c r="F166" s="30">
        <v>29</v>
      </c>
      <c r="G166" s="21"/>
      <c r="H166" s="21"/>
      <c r="I166" s="21"/>
      <c r="J166" s="21"/>
      <c r="K166" s="21"/>
      <c r="L166" s="21">
        <f>SUM(L167:L195)</f>
        <v>1240</v>
      </c>
      <c r="M166" s="21">
        <f t="shared" ref="M166:Y166" si="26">SUM(M167:M195)</f>
        <v>3830</v>
      </c>
      <c r="N166" s="21">
        <f t="shared" si="26"/>
        <v>7369</v>
      </c>
      <c r="O166" s="21">
        <f t="shared" si="26"/>
        <v>22901</v>
      </c>
      <c r="P166" s="31">
        <f t="shared" si="26"/>
        <v>1595</v>
      </c>
      <c r="Q166" s="31">
        <f t="shared" si="26"/>
        <v>1595</v>
      </c>
      <c r="R166" s="31">
        <f t="shared" si="26"/>
        <v>1229</v>
      </c>
      <c r="S166" s="31">
        <f t="shared" si="26"/>
        <v>126</v>
      </c>
      <c r="T166" s="31">
        <f t="shared" si="26"/>
        <v>0</v>
      </c>
      <c r="U166" s="31">
        <f t="shared" si="26"/>
        <v>240</v>
      </c>
      <c r="V166" s="21">
        <f t="shared" si="26"/>
        <v>0</v>
      </c>
      <c r="W166" s="21"/>
      <c r="X166" s="21"/>
      <c r="Y166" s="21"/>
    </row>
    <row r="167" ht="93" customHeight="1" spans="1:25">
      <c r="A167" s="29">
        <v>140</v>
      </c>
      <c r="B167" s="30" t="s">
        <v>677</v>
      </c>
      <c r="C167" s="30" t="s">
        <v>678</v>
      </c>
      <c r="D167" s="30" t="s">
        <v>59</v>
      </c>
      <c r="E167" s="30" t="s">
        <v>679</v>
      </c>
      <c r="F167" s="30"/>
      <c r="G167" s="21" t="s">
        <v>166</v>
      </c>
      <c r="H167" s="21" t="s">
        <v>680</v>
      </c>
      <c r="I167" s="21" t="s">
        <v>63</v>
      </c>
      <c r="J167" s="21" t="s">
        <v>64</v>
      </c>
      <c r="K167" s="21" t="s">
        <v>64</v>
      </c>
      <c r="L167" s="54">
        <v>13</v>
      </c>
      <c r="M167" s="54">
        <v>42</v>
      </c>
      <c r="N167" s="54">
        <v>85</v>
      </c>
      <c r="O167" s="54">
        <v>260</v>
      </c>
      <c r="P167" s="31">
        <v>48</v>
      </c>
      <c r="Q167" s="57">
        <f t="shared" ref="Q167:Q195" si="27">R167+S167+T167+U167+V167</f>
        <v>48</v>
      </c>
      <c r="R167" s="31">
        <v>48</v>
      </c>
      <c r="S167" s="31"/>
      <c r="T167" s="31"/>
      <c r="U167" s="31"/>
      <c r="V167" s="21"/>
      <c r="W167" s="21" t="s">
        <v>166</v>
      </c>
      <c r="X167" s="21" t="s">
        <v>65</v>
      </c>
      <c r="Y167" s="21" t="s">
        <v>318</v>
      </c>
    </row>
    <row r="168" ht="113" customHeight="1" spans="1:25">
      <c r="A168" s="29">
        <v>141</v>
      </c>
      <c r="B168" s="30" t="s">
        <v>681</v>
      </c>
      <c r="C168" s="30" t="s">
        <v>682</v>
      </c>
      <c r="D168" s="30" t="s">
        <v>59</v>
      </c>
      <c r="E168" s="30" t="s">
        <v>683</v>
      </c>
      <c r="F168" s="30"/>
      <c r="G168" s="21" t="s">
        <v>94</v>
      </c>
      <c r="H168" s="21" t="s">
        <v>684</v>
      </c>
      <c r="I168" s="21" t="s">
        <v>63</v>
      </c>
      <c r="J168" s="21" t="s">
        <v>64</v>
      </c>
      <c r="K168" s="21" t="s">
        <v>64</v>
      </c>
      <c r="L168" s="54">
        <v>21</v>
      </c>
      <c r="M168" s="54">
        <v>77</v>
      </c>
      <c r="N168" s="54">
        <v>55</v>
      </c>
      <c r="O168" s="54">
        <v>202</v>
      </c>
      <c r="P168" s="31">
        <v>48</v>
      </c>
      <c r="Q168" s="57">
        <f t="shared" si="27"/>
        <v>48</v>
      </c>
      <c r="R168" s="31">
        <v>48</v>
      </c>
      <c r="S168" s="31"/>
      <c r="T168" s="31"/>
      <c r="U168" s="31"/>
      <c r="V168" s="21"/>
      <c r="W168" s="21" t="s">
        <v>570</v>
      </c>
      <c r="X168" s="21" t="s">
        <v>65</v>
      </c>
      <c r="Y168" s="21" t="s">
        <v>318</v>
      </c>
    </row>
    <row r="169" ht="113" customHeight="1" spans="1:25">
      <c r="A169" s="29">
        <v>142</v>
      </c>
      <c r="B169" s="30" t="s">
        <v>685</v>
      </c>
      <c r="C169" s="30" t="s">
        <v>686</v>
      </c>
      <c r="D169" s="30" t="s">
        <v>59</v>
      </c>
      <c r="E169" s="30" t="s">
        <v>687</v>
      </c>
      <c r="F169" s="30"/>
      <c r="G169" s="21" t="s">
        <v>94</v>
      </c>
      <c r="H169" s="21" t="s">
        <v>688</v>
      </c>
      <c r="I169" s="21" t="s">
        <v>64</v>
      </c>
      <c r="J169" s="21" t="s">
        <v>64</v>
      </c>
      <c r="K169" s="21" t="s">
        <v>64</v>
      </c>
      <c r="L169" s="54">
        <v>24</v>
      </c>
      <c r="M169" s="54">
        <v>84</v>
      </c>
      <c r="N169" s="54">
        <v>86</v>
      </c>
      <c r="O169" s="54">
        <v>300</v>
      </c>
      <c r="P169" s="31">
        <v>58</v>
      </c>
      <c r="Q169" s="57">
        <f t="shared" si="27"/>
        <v>58</v>
      </c>
      <c r="R169" s="31">
        <v>27</v>
      </c>
      <c r="S169" s="31">
        <v>19</v>
      </c>
      <c r="T169" s="31"/>
      <c r="U169" s="31">
        <v>12</v>
      </c>
      <c r="V169" s="21"/>
      <c r="W169" s="21" t="s">
        <v>570</v>
      </c>
      <c r="X169" s="21" t="s">
        <v>65</v>
      </c>
      <c r="Y169" s="21" t="s">
        <v>318</v>
      </c>
    </row>
    <row r="170" ht="113" customHeight="1" spans="1:25">
      <c r="A170" s="29">
        <v>143</v>
      </c>
      <c r="B170" s="30" t="s">
        <v>689</v>
      </c>
      <c r="C170" s="30" t="s">
        <v>690</v>
      </c>
      <c r="D170" s="30" t="s">
        <v>59</v>
      </c>
      <c r="E170" s="30" t="s">
        <v>691</v>
      </c>
      <c r="F170" s="30"/>
      <c r="G170" s="21" t="s">
        <v>149</v>
      </c>
      <c r="H170" s="21" t="s">
        <v>380</v>
      </c>
      <c r="I170" s="21" t="s">
        <v>63</v>
      </c>
      <c r="J170" s="21" t="s">
        <v>64</v>
      </c>
      <c r="K170" s="21" t="s">
        <v>63</v>
      </c>
      <c r="L170" s="54">
        <v>27</v>
      </c>
      <c r="M170" s="54">
        <v>90</v>
      </c>
      <c r="N170" s="54">
        <v>51</v>
      </c>
      <c r="O170" s="54">
        <v>172</v>
      </c>
      <c r="P170" s="31">
        <v>47</v>
      </c>
      <c r="Q170" s="57">
        <f t="shared" si="27"/>
        <v>47</v>
      </c>
      <c r="R170" s="31">
        <v>26</v>
      </c>
      <c r="S170" s="31"/>
      <c r="T170" s="31"/>
      <c r="U170" s="31">
        <v>21</v>
      </c>
      <c r="V170" s="21"/>
      <c r="W170" s="21" t="s">
        <v>149</v>
      </c>
      <c r="X170" s="21" t="s">
        <v>65</v>
      </c>
      <c r="Y170" s="21" t="s">
        <v>318</v>
      </c>
    </row>
    <row r="171" ht="116" customHeight="1" spans="1:25">
      <c r="A171" s="29">
        <v>144</v>
      </c>
      <c r="B171" s="30" t="s">
        <v>692</v>
      </c>
      <c r="C171" s="30" t="s">
        <v>693</v>
      </c>
      <c r="D171" s="30" t="s">
        <v>59</v>
      </c>
      <c r="E171" s="30" t="s">
        <v>694</v>
      </c>
      <c r="F171" s="30"/>
      <c r="G171" s="21" t="s">
        <v>88</v>
      </c>
      <c r="H171" s="21" t="s">
        <v>464</v>
      </c>
      <c r="I171" s="21" t="s">
        <v>64</v>
      </c>
      <c r="J171" s="21" t="s">
        <v>64</v>
      </c>
      <c r="K171" s="21" t="s">
        <v>64</v>
      </c>
      <c r="L171" s="54">
        <v>16</v>
      </c>
      <c r="M171" s="54">
        <v>68</v>
      </c>
      <c r="N171" s="54">
        <v>80</v>
      </c>
      <c r="O171" s="54">
        <v>283</v>
      </c>
      <c r="P171" s="31">
        <v>54</v>
      </c>
      <c r="Q171" s="57">
        <f t="shared" si="27"/>
        <v>54</v>
      </c>
      <c r="R171" s="31">
        <v>54</v>
      </c>
      <c r="S171" s="31"/>
      <c r="T171" s="31"/>
      <c r="U171" s="31"/>
      <c r="V171" s="21"/>
      <c r="W171" s="21" t="s">
        <v>464</v>
      </c>
      <c r="X171" s="21" t="s">
        <v>65</v>
      </c>
      <c r="Y171" s="21" t="s">
        <v>318</v>
      </c>
    </row>
    <row r="172" ht="109" customHeight="1" spans="1:25">
      <c r="A172" s="29">
        <v>145</v>
      </c>
      <c r="B172" s="30" t="s">
        <v>695</v>
      </c>
      <c r="C172" s="30" t="s">
        <v>696</v>
      </c>
      <c r="D172" s="30" t="s">
        <v>59</v>
      </c>
      <c r="E172" s="30" t="s">
        <v>697</v>
      </c>
      <c r="F172" s="30"/>
      <c r="G172" s="21" t="s">
        <v>61</v>
      </c>
      <c r="H172" s="21" t="s">
        <v>298</v>
      </c>
      <c r="I172" s="21" t="s">
        <v>64</v>
      </c>
      <c r="J172" s="21" t="s">
        <v>64</v>
      </c>
      <c r="K172" s="21" t="s">
        <v>64</v>
      </c>
      <c r="L172" s="54">
        <v>26</v>
      </c>
      <c r="M172" s="54">
        <v>92</v>
      </c>
      <c r="N172" s="54">
        <v>95</v>
      </c>
      <c r="O172" s="54">
        <v>298</v>
      </c>
      <c r="P172" s="31">
        <v>50</v>
      </c>
      <c r="Q172" s="57">
        <f t="shared" si="27"/>
        <v>50</v>
      </c>
      <c r="R172" s="31">
        <v>50</v>
      </c>
      <c r="S172" s="31"/>
      <c r="T172" s="31"/>
      <c r="U172" s="31"/>
      <c r="V172" s="21"/>
      <c r="W172" s="21" t="s">
        <v>698</v>
      </c>
      <c r="X172" s="21" t="s">
        <v>65</v>
      </c>
      <c r="Y172" s="21" t="s">
        <v>318</v>
      </c>
    </row>
    <row r="173" ht="86" customHeight="1" spans="1:25">
      <c r="A173" s="29">
        <v>146</v>
      </c>
      <c r="B173" s="30" t="s">
        <v>699</v>
      </c>
      <c r="C173" s="30" t="s">
        <v>700</v>
      </c>
      <c r="D173" s="30" t="s">
        <v>59</v>
      </c>
      <c r="E173" s="30" t="s">
        <v>701</v>
      </c>
      <c r="F173" s="30"/>
      <c r="G173" s="21" t="s">
        <v>70</v>
      </c>
      <c r="H173" s="21" t="s">
        <v>702</v>
      </c>
      <c r="I173" s="21" t="s">
        <v>64</v>
      </c>
      <c r="J173" s="21" t="s">
        <v>64</v>
      </c>
      <c r="K173" s="21" t="s">
        <v>64</v>
      </c>
      <c r="L173" s="54">
        <v>38</v>
      </c>
      <c r="M173" s="54">
        <v>103</v>
      </c>
      <c r="N173" s="54">
        <v>125</v>
      </c>
      <c r="O173" s="54">
        <v>456</v>
      </c>
      <c r="P173" s="31">
        <v>54</v>
      </c>
      <c r="Q173" s="57">
        <f t="shared" si="27"/>
        <v>54</v>
      </c>
      <c r="R173" s="31">
        <v>54</v>
      </c>
      <c r="S173" s="31"/>
      <c r="T173" s="31"/>
      <c r="U173" s="31"/>
      <c r="V173" s="21"/>
      <c r="W173" s="21" t="s">
        <v>70</v>
      </c>
      <c r="X173" s="21" t="s">
        <v>65</v>
      </c>
      <c r="Y173" s="21" t="s">
        <v>318</v>
      </c>
    </row>
    <row r="174" ht="86" customHeight="1" spans="1:25">
      <c r="A174" s="29">
        <v>147</v>
      </c>
      <c r="B174" s="30" t="s">
        <v>703</v>
      </c>
      <c r="C174" s="30" t="s">
        <v>704</v>
      </c>
      <c r="D174" s="30" t="s">
        <v>59</v>
      </c>
      <c r="E174" s="30" t="s">
        <v>705</v>
      </c>
      <c r="F174" s="30"/>
      <c r="G174" s="39" t="s">
        <v>88</v>
      </c>
      <c r="H174" s="68" t="s">
        <v>706</v>
      </c>
      <c r="I174" s="21" t="s">
        <v>64</v>
      </c>
      <c r="J174" s="21" t="s">
        <v>64</v>
      </c>
      <c r="K174" s="21" t="s">
        <v>64</v>
      </c>
      <c r="L174" s="54">
        <v>35</v>
      </c>
      <c r="M174" s="54">
        <v>140</v>
      </c>
      <c r="N174" s="54">
        <v>96</v>
      </c>
      <c r="O174" s="54">
        <v>305</v>
      </c>
      <c r="P174" s="31">
        <v>65</v>
      </c>
      <c r="Q174" s="57">
        <f t="shared" si="27"/>
        <v>65</v>
      </c>
      <c r="R174" s="31">
        <v>65</v>
      </c>
      <c r="S174" s="31"/>
      <c r="T174" s="31"/>
      <c r="U174" s="31"/>
      <c r="V174" s="21"/>
      <c r="W174" s="21" t="s">
        <v>706</v>
      </c>
      <c r="X174" s="21" t="s">
        <v>65</v>
      </c>
      <c r="Y174" s="21" t="s">
        <v>318</v>
      </c>
    </row>
    <row r="175" ht="86" customHeight="1" spans="1:25">
      <c r="A175" s="29">
        <v>148</v>
      </c>
      <c r="B175" s="30" t="s">
        <v>707</v>
      </c>
      <c r="C175" s="30" t="s">
        <v>708</v>
      </c>
      <c r="D175" s="30" t="s">
        <v>59</v>
      </c>
      <c r="E175" s="30" t="s">
        <v>709</v>
      </c>
      <c r="F175" s="30"/>
      <c r="G175" s="21" t="s">
        <v>363</v>
      </c>
      <c r="H175" s="21" t="s">
        <v>173</v>
      </c>
      <c r="I175" s="21" t="s">
        <v>64</v>
      </c>
      <c r="J175" s="21" t="s">
        <v>64</v>
      </c>
      <c r="K175" s="21" t="s">
        <v>64</v>
      </c>
      <c r="L175" s="54">
        <v>7</v>
      </c>
      <c r="M175" s="54">
        <v>24</v>
      </c>
      <c r="N175" s="54">
        <v>55</v>
      </c>
      <c r="O175" s="54">
        <v>175</v>
      </c>
      <c r="P175" s="31">
        <v>48</v>
      </c>
      <c r="Q175" s="57">
        <f t="shared" si="27"/>
        <v>48</v>
      </c>
      <c r="R175" s="31">
        <v>48</v>
      </c>
      <c r="S175" s="31"/>
      <c r="T175" s="31"/>
      <c r="U175" s="31"/>
      <c r="V175" s="21"/>
      <c r="W175" s="21" t="s">
        <v>178</v>
      </c>
      <c r="X175" s="21" t="s">
        <v>65</v>
      </c>
      <c r="Y175" s="21" t="s">
        <v>318</v>
      </c>
    </row>
    <row r="176" ht="86" customHeight="1" spans="1:25">
      <c r="A176" s="29">
        <v>149</v>
      </c>
      <c r="B176" s="30" t="s">
        <v>710</v>
      </c>
      <c r="C176" s="30" t="s">
        <v>711</v>
      </c>
      <c r="D176" s="30" t="s">
        <v>59</v>
      </c>
      <c r="E176" s="30" t="s">
        <v>712</v>
      </c>
      <c r="F176" s="30"/>
      <c r="G176" s="31" t="s">
        <v>70</v>
      </c>
      <c r="H176" s="31" t="s">
        <v>713</v>
      </c>
      <c r="I176" s="21" t="s">
        <v>63</v>
      </c>
      <c r="J176" s="21" t="s">
        <v>64</v>
      </c>
      <c r="K176" s="21" t="s">
        <v>64</v>
      </c>
      <c r="L176" s="54">
        <v>112</v>
      </c>
      <c r="M176" s="54">
        <v>355</v>
      </c>
      <c r="N176" s="54">
        <v>245</v>
      </c>
      <c r="O176" s="54">
        <v>812</v>
      </c>
      <c r="P176" s="31">
        <v>45</v>
      </c>
      <c r="Q176" s="57">
        <f t="shared" si="27"/>
        <v>45</v>
      </c>
      <c r="R176" s="31">
        <v>45</v>
      </c>
      <c r="S176" s="31"/>
      <c r="T176" s="31"/>
      <c r="U176" s="31"/>
      <c r="V176" s="21"/>
      <c r="W176" s="21" t="s">
        <v>70</v>
      </c>
      <c r="X176" s="21" t="s">
        <v>65</v>
      </c>
      <c r="Y176" s="21" t="s">
        <v>318</v>
      </c>
    </row>
    <row r="177" ht="86" customHeight="1" spans="1:25">
      <c r="A177" s="29">
        <v>150</v>
      </c>
      <c r="B177" s="30" t="s">
        <v>714</v>
      </c>
      <c r="C177" s="30" t="s">
        <v>715</v>
      </c>
      <c r="D177" s="30" t="s">
        <v>59</v>
      </c>
      <c r="E177" s="30" t="s">
        <v>716</v>
      </c>
      <c r="F177" s="30"/>
      <c r="G177" s="31" t="s">
        <v>76</v>
      </c>
      <c r="H177" s="31" t="s">
        <v>322</v>
      </c>
      <c r="I177" s="21" t="s">
        <v>64</v>
      </c>
      <c r="J177" s="21" t="s">
        <v>64</v>
      </c>
      <c r="K177" s="21" t="s">
        <v>64</v>
      </c>
      <c r="L177" s="54">
        <v>36</v>
      </c>
      <c r="M177" s="54">
        <v>118</v>
      </c>
      <c r="N177" s="54">
        <v>135</v>
      </c>
      <c r="O177" s="54">
        <v>427</v>
      </c>
      <c r="P177" s="31">
        <v>22</v>
      </c>
      <c r="Q177" s="57">
        <f t="shared" si="27"/>
        <v>22</v>
      </c>
      <c r="R177" s="31">
        <v>22</v>
      </c>
      <c r="S177" s="31"/>
      <c r="T177" s="31"/>
      <c r="U177" s="31"/>
      <c r="V177" s="21"/>
      <c r="W177" s="21" t="s">
        <v>322</v>
      </c>
      <c r="X177" s="21" t="s">
        <v>65</v>
      </c>
      <c r="Y177" s="21" t="s">
        <v>318</v>
      </c>
    </row>
    <row r="178" ht="114" customHeight="1" spans="1:25">
      <c r="A178" s="29">
        <v>151</v>
      </c>
      <c r="B178" s="30" t="s">
        <v>717</v>
      </c>
      <c r="C178" s="30" t="s">
        <v>718</v>
      </c>
      <c r="D178" s="30" t="s">
        <v>59</v>
      </c>
      <c r="E178" s="30" t="s">
        <v>719</v>
      </c>
      <c r="F178" s="30"/>
      <c r="G178" s="31" t="s">
        <v>111</v>
      </c>
      <c r="H178" s="31" t="s">
        <v>720</v>
      </c>
      <c r="I178" s="21" t="s">
        <v>63</v>
      </c>
      <c r="J178" s="21" t="s">
        <v>64</v>
      </c>
      <c r="K178" s="21" t="s">
        <v>64</v>
      </c>
      <c r="L178" s="54">
        <v>35</v>
      </c>
      <c r="M178" s="54">
        <v>98</v>
      </c>
      <c r="N178" s="54">
        <v>82</v>
      </c>
      <c r="O178" s="54">
        <v>295</v>
      </c>
      <c r="P178" s="31">
        <v>45</v>
      </c>
      <c r="Q178" s="57">
        <f t="shared" si="27"/>
        <v>45</v>
      </c>
      <c r="R178" s="31">
        <v>45</v>
      </c>
      <c r="S178" s="31"/>
      <c r="T178" s="31"/>
      <c r="U178" s="31"/>
      <c r="V178" s="21"/>
      <c r="W178" s="21" t="s">
        <v>721</v>
      </c>
      <c r="X178" s="21" t="s">
        <v>65</v>
      </c>
      <c r="Y178" s="21" t="s">
        <v>318</v>
      </c>
    </row>
    <row r="179" ht="114" customHeight="1" spans="1:25">
      <c r="A179" s="29">
        <v>152</v>
      </c>
      <c r="B179" s="30" t="s">
        <v>722</v>
      </c>
      <c r="C179" s="30" t="s">
        <v>723</v>
      </c>
      <c r="D179" s="30" t="s">
        <v>59</v>
      </c>
      <c r="E179" s="30" t="s">
        <v>724</v>
      </c>
      <c r="F179" s="30"/>
      <c r="G179" s="31" t="s">
        <v>82</v>
      </c>
      <c r="H179" s="31" t="s">
        <v>725</v>
      </c>
      <c r="I179" s="21" t="s">
        <v>64</v>
      </c>
      <c r="J179" s="21" t="s">
        <v>64</v>
      </c>
      <c r="K179" s="21" t="s">
        <v>64</v>
      </c>
      <c r="L179" s="54">
        <v>9</v>
      </c>
      <c r="M179" s="54">
        <v>25</v>
      </c>
      <c r="N179" s="54">
        <v>97</v>
      </c>
      <c r="O179" s="54">
        <v>365</v>
      </c>
      <c r="P179" s="31">
        <v>15</v>
      </c>
      <c r="Q179" s="57">
        <f t="shared" si="27"/>
        <v>15</v>
      </c>
      <c r="R179" s="31">
        <v>15</v>
      </c>
      <c r="S179" s="31"/>
      <c r="T179" s="31"/>
      <c r="U179" s="31"/>
      <c r="V179" s="21"/>
      <c r="W179" s="21" t="s">
        <v>82</v>
      </c>
      <c r="X179" s="21" t="s">
        <v>65</v>
      </c>
      <c r="Y179" s="21" t="s">
        <v>318</v>
      </c>
    </row>
    <row r="180" ht="98" customHeight="1" spans="1:25">
      <c r="A180" s="29">
        <v>153</v>
      </c>
      <c r="B180" s="30" t="s">
        <v>726</v>
      </c>
      <c r="C180" s="30" t="s">
        <v>727</v>
      </c>
      <c r="D180" s="30" t="s">
        <v>59</v>
      </c>
      <c r="E180" s="30" t="s">
        <v>728</v>
      </c>
      <c r="F180" s="30"/>
      <c r="G180" s="31" t="s">
        <v>155</v>
      </c>
      <c r="H180" s="31" t="s">
        <v>729</v>
      </c>
      <c r="I180" s="21" t="s">
        <v>64</v>
      </c>
      <c r="J180" s="21" t="s">
        <v>63</v>
      </c>
      <c r="K180" s="31" t="s">
        <v>64</v>
      </c>
      <c r="L180" s="54">
        <v>19</v>
      </c>
      <c r="M180" s="54">
        <v>61</v>
      </c>
      <c r="N180" s="54">
        <v>24</v>
      </c>
      <c r="O180" s="54">
        <v>87</v>
      </c>
      <c r="P180" s="31">
        <v>22</v>
      </c>
      <c r="Q180" s="57">
        <f t="shared" si="27"/>
        <v>22</v>
      </c>
      <c r="R180" s="31">
        <v>22</v>
      </c>
      <c r="S180" s="31"/>
      <c r="T180" s="31"/>
      <c r="U180" s="31"/>
      <c r="V180" s="21"/>
      <c r="W180" s="21" t="s">
        <v>155</v>
      </c>
      <c r="X180" s="21" t="s">
        <v>65</v>
      </c>
      <c r="Y180" s="21" t="s">
        <v>318</v>
      </c>
    </row>
    <row r="181" ht="98" customHeight="1" spans="1:25">
      <c r="A181" s="29">
        <v>154</v>
      </c>
      <c r="B181" s="30" t="s">
        <v>730</v>
      </c>
      <c r="C181" s="30" t="s">
        <v>731</v>
      </c>
      <c r="D181" s="30" t="s">
        <v>59</v>
      </c>
      <c r="E181" s="30" t="s">
        <v>732</v>
      </c>
      <c r="F181" s="30"/>
      <c r="G181" s="31" t="s">
        <v>203</v>
      </c>
      <c r="H181" s="31" t="s">
        <v>733</v>
      </c>
      <c r="I181" s="21" t="s">
        <v>63</v>
      </c>
      <c r="J181" s="31" t="s">
        <v>64</v>
      </c>
      <c r="K181" s="31" t="s">
        <v>64</v>
      </c>
      <c r="L181" s="54">
        <v>26</v>
      </c>
      <c r="M181" s="54">
        <v>68</v>
      </c>
      <c r="N181" s="54">
        <v>298</v>
      </c>
      <c r="O181" s="54">
        <v>1043</v>
      </c>
      <c r="P181" s="31">
        <v>56</v>
      </c>
      <c r="Q181" s="57">
        <f t="shared" si="27"/>
        <v>56</v>
      </c>
      <c r="R181" s="31">
        <v>56</v>
      </c>
      <c r="S181" s="31"/>
      <c r="T181" s="31"/>
      <c r="U181" s="31"/>
      <c r="V181" s="21"/>
      <c r="W181" s="21" t="s">
        <v>203</v>
      </c>
      <c r="X181" s="21" t="s">
        <v>65</v>
      </c>
      <c r="Y181" s="21" t="s">
        <v>318</v>
      </c>
    </row>
    <row r="182" ht="123" customHeight="1" spans="1:25">
      <c r="A182" s="29">
        <v>155</v>
      </c>
      <c r="B182" s="30" t="s">
        <v>734</v>
      </c>
      <c r="C182" s="30" t="s">
        <v>735</v>
      </c>
      <c r="D182" s="30" t="s">
        <v>59</v>
      </c>
      <c r="E182" s="30" t="s">
        <v>736</v>
      </c>
      <c r="F182" s="30"/>
      <c r="G182" s="31" t="s">
        <v>100</v>
      </c>
      <c r="H182" s="31" t="s">
        <v>434</v>
      </c>
      <c r="I182" s="21" t="s">
        <v>64</v>
      </c>
      <c r="J182" s="31" t="s">
        <v>64</v>
      </c>
      <c r="K182" s="31" t="s">
        <v>64</v>
      </c>
      <c r="L182" s="54">
        <v>10</v>
      </c>
      <c r="M182" s="54">
        <v>23</v>
      </c>
      <c r="N182" s="54">
        <v>122</v>
      </c>
      <c r="O182" s="54">
        <v>321</v>
      </c>
      <c r="P182" s="31">
        <v>55</v>
      </c>
      <c r="Q182" s="57">
        <f t="shared" si="27"/>
        <v>55</v>
      </c>
      <c r="R182" s="31">
        <v>55</v>
      </c>
      <c r="S182" s="31"/>
      <c r="T182" s="31"/>
      <c r="U182" s="31"/>
      <c r="V182" s="21"/>
      <c r="W182" s="21" t="s">
        <v>100</v>
      </c>
      <c r="X182" s="21" t="s">
        <v>65</v>
      </c>
      <c r="Y182" s="21" t="s">
        <v>318</v>
      </c>
    </row>
    <row r="183" ht="106" customHeight="1" spans="1:25">
      <c r="A183" s="29">
        <v>156</v>
      </c>
      <c r="B183" s="30" t="s">
        <v>737</v>
      </c>
      <c r="C183" s="30" t="s">
        <v>738</v>
      </c>
      <c r="D183" s="30" t="s">
        <v>59</v>
      </c>
      <c r="E183" s="30" t="s">
        <v>739</v>
      </c>
      <c r="F183" s="30"/>
      <c r="G183" s="21" t="s">
        <v>111</v>
      </c>
      <c r="H183" s="21" t="s">
        <v>740</v>
      </c>
      <c r="I183" s="21" t="s">
        <v>63</v>
      </c>
      <c r="J183" s="21" t="s">
        <v>64</v>
      </c>
      <c r="K183" s="21" t="s">
        <v>64</v>
      </c>
      <c r="L183" s="54">
        <v>38</v>
      </c>
      <c r="M183" s="54">
        <v>135</v>
      </c>
      <c r="N183" s="54">
        <v>51</v>
      </c>
      <c r="O183" s="54">
        <v>178</v>
      </c>
      <c r="P183" s="31">
        <v>63</v>
      </c>
      <c r="Q183" s="57">
        <f t="shared" si="27"/>
        <v>63</v>
      </c>
      <c r="R183" s="31">
        <v>30</v>
      </c>
      <c r="S183" s="31"/>
      <c r="T183" s="31"/>
      <c r="U183" s="31">
        <v>33</v>
      </c>
      <c r="V183" s="21"/>
      <c r="W183" s="21" t="s">
        <v>741</v>
      </c>
      <c r="X183" s="21" t="s">
        <v>65</v>
      </c>
      <c r="Y183" s="21" t="s">
        <v>318</v>
      </c>
    </row>
    <row r="184" ht="90" customHeight="1" spans="1:25">
      <c r="A184" s="29">
        <v>157</v>
      </c>
      <c r="B184" s="30" t="s">
        <v>742</v>
      </c>
      <c r="C184" s="30" t="s">
        <v>743</v>
      </c>
      <c r="D184" s="30" t="s">
        <v>59</v>
      </c>
      <c r="E184" s="30" t="s">
        <v>744</v>
      </c>
      <c r="F184" s="30"/>
      <c r="G184" s="21" t="s">
        <v>76</v>
      </c>
      <c r="H184" s="21" t="s">
        <v>509</v>
      </c>
      <c r="I184" s="21" t="s">
        <v>63</v>
      </c>
      <c r="J184" s="21" t="s">
        <v>64</v>
      </c>
      <c r="K184" s="21" t="s">
        <v>64</v>
      </c>
      <c r="L184" s="54">
        <v>23</v>
      </c>
      <c r="M184" s="54">
        <v>67</v>
      </c>
      <c r="N184" s="54">
        <v>79</v>
      </c>
      <c r="O184" s="54">
        <v>278</v>
      </c>
      <c r="P184" s="31">
        <v>40</v>
      </c>
      <c r="Q184" s="57">
        <f t="shared" si="27"/>
        <v>40</v>
      </c>
      <c r="R184" s="31">
        <v>40</v>
      </c>
      <c r="S184" s="31"/>
      <c r="T184" s="31"/>
      <c r="U184" s="31"/>
      <c r="V184" s="21"/>
      <c r="W184" s="21" t="s">
        <v>509</v>
      </c>
      <c r="X184" s="21" t="s">
        <v>65</v>
      </c>
      <c r="Y184" s="21" t="s">
        <v>318</v>
      </c>
    </row>
    <row r="185" s="2" customFormat="1" ht="90" customHeight="1" spans="1:25">
      <c r="A185" s="29">
        <v>158</v>
      </c>
      <c r="B185" s="30" t="s">
        <v>745</v>
      </c>
      <c r="C185" s="30" t="s">
        <v>746</v>
      </c>
      <c r="D185" s="30" t="s">
        <v>59</v>
      </c>
      <c r="E185" s="30" t="s">
        <v>747</v>
      </c>
      <c r="F185" s="30"/>
      <c r="G185" s="31" t="s">
        <v>429</v>
      </c>
      <c r="H185" s="31" t="s">
        <v>748</v>
      </c>
      <c r="I185" s="21" t="s">
        <v>64</v>
      </c>
      <c r="J185" s="21" t="s">
        <v>64</v>
      </c>
      <c r="K185" s="21" t="s">
        <v>64</v>
      </c>
      <c r="L185" s="54">
        <v>8</v>
      </c>
      <c r="M185" s="54">
        <v>18</v>
      </c>
      <c r="N185" s="54">
        <v>575</v>
      </c>
      <c r="O185" s="54">
        <v>1684</v>
      </c>
      <c r="P185" s="31">
        <v>50</v>
      </c>
      <c r="Q185" s="57">
        <f t="shared" si="27"/>
        <v>50</v>
      </c>
      <c r="R185" s="31">
        <v>50</v>
      </c>
      <c r="S185" s="31"/>
      <c r="T185" s="31"/>
      <c r="U185" s="31"/>
      <c r="V185" s="21"/>
      <c r="W185" s="21" t="s">
        <v>749</v>
      </c>
      <c r="X185" s="21" t="s">
        <v>65</v>
      </c>
      <c r="Y185" s="21" t="s">
        <v>318</v>
      </c>
    </row>
    <row r="186" ht="90" customHeight="1" spans="1:25">
      <c r="A186" s="29">
        <v>159</v>
      </c>
      <c r="B186" s="30" t="s">
        <v>750</v>
      </c>
      <c r="C186" s="30" t="s">
        <v>751</v>
      </c>
      <c r="D186" s="30" t="s">
        <v>59</v>
      </c>
      <c r="E186" s="30" t="s">
        <v>752</v>
      </c>
      <c r="F186" s="30"/>
      <c r="G186" s="21" t="s">
        <v>61</v>
      </c>
      <c r="H186" s="21" t="s">
        <v>753</v>
      </c>
      <c r="I186" s="21" t="s">
        <v>64</v>
      </c>
      <c r="J186" s="21" t="s">
        <v>64</v>
      </c>
      <c r="K186" s="21" t="s">
        <v>64</v>
      </c>
      <c r="L186" s="54">
        <v>18</v>
      </c>
      <c r="M186" s="54">
        <v>59</v>
      </c>
      <c r="N186" s="54">
        <v>76</v>
      </c>
      <c r="O186" s="54">
        <v>282</v>
      </c>
      <c r="P186" s="31">
        <v>45</v>
      </c>
      <c r="Q186" s="57">
        <f t="shared" si="27"/>
        <v>45</v>
      </c>
      <c r="R186" s="31">
        <v>45</v>
      </c>
      <c r="S186" s="31"/>
      <c r="T186" s="31"/>
      <c r="U186" s="31"/>
      <c r="V186" s="21"/>
      <c r="W186" s="21" t="s">
        <v>61</v>
      </c>
      <c r="X186" s="21" t="s">
        <v>65</v>
      </c>
      <c r="Y186" s="21" t="s">
        <v>318</v>
      </c>
    </row>
    <row r="187" ht="76" customHeight="1" spans="1:25">
      <c r="A187" s="29">
        <v>160</v>
      </c>
      <c r="B187" s="30" t="s">
        <v>754</v>
      </c>
      <c r="C187" s="30" t="s">
        <v>755</v>
      </c>
      <c r="D187" s="30" t="s">
        <v>756</v>
      </c>
      <c r="E187" s="30" t="s">
        <v>757</v>
      </c>
      <c r="F187" s="30"/>
      <c r="G187" s="21" t="s">
        <v>155</v>
      </c>
      <c r="H187" s="21" t="s">
        <v>729</v>
      </c>
      <c r="I187" s="21" t="s">
        <v>64</v>
      </c>
      <c r="J187" s="21" t="s">
        <v>63</v>
      </c>
      <c r="K187" s="21" t="s">
        <v>64</v>
      </c>
      <c r="L187" s="54">
        <v>88</v>
      </c>
      <c r="M187" s="54">
        <v>256</v>
      </c>
      <c r="N187" s="54">
        <v>99</v>
      </c>
      <c r="O187" s="54">
        <v>411</v>
      </c>
      <c r="P187" s="31">
        <v>192</v>
      </c>
      <c r="Q187" s="57">
        <f t="shared" si="27"/>
        <v>192</v>
      </c>
      <c r="R187" s="31"/>
      <c r="S187" s="31">
        <v>107</v>
      </c>
      <c r="T187" s="31"/>
      <c r="U187" s="31">
        <v>85</v>
      </c>
      <c r="V187" s="21"/>
      <c r="W187" s="21" t="s">
        <v>758</v>
      </c>
      <c r="X187" s="21" t="s">
        <v>758</v>
      </c>
      <c r="Y187" s="21" t="s">
        <v>318</v>
      </c>
    </row>
    <row r="188" ht="128" customHeight="1" spans="1:25">
      <c r="A188" s="29">
        <v>161</v>
      </c>
      <c r="B188" s="30" t="s">
        <v>759</v>
      </c>
      <c r="C188" s="30" t="s">
        <v>760</v>
      </c>
      <c r="D188" s="30" t="s">
        <v>756</v>
      </c>
      <c r="E188" s="30" t="s">
        <v>761</v>
      </c>
      <c r="F188" s="30"/>
      <c r="G188" s="21" t="s">
        <v>70</v>
      </c>
      <c r="H188" s="21" t="s">
        <v>71</v>
      </c>
      <c r="I188" s="21" t="s">
        <v>63</v>
      </c>
      <c r="J188" s="21" t="s">
        <v>64</v>
      </c>
      <c r="K188" s="21" t="s">
        <v>63</v>
      </c>
      <c r="L188" s="54">
        <v>187</v>
      </c>
      <c r="M188" s="54">
        <v>412</v>
      </c>
      <c r="N188" s="54">
        <v>1945</v>
      </c>
      <c r="O188" s="54">
        <v>4135</v>
      </c>
      <c r="P188" s="31">
        <v>145</v>
      </c>
      <c r="Q188" s="57">
        <f t="shared" si="27"/>
        <v>145</v>
      </c>
      <c r="R188" s="31">
        <v>80</v>
      </c>
      <c r="S188" s="31"/>
      <c r="T188" s="31"/>
      <c r="U188" s="31">
        <v>65</v>
      </c>
      <c r="V188" s="21"/>
      <c r="W188" s="21" t="s">
        <v>758</v>
      </c>
      <c r="X188" s="21" t="s">
        <v>758</v>
      </c>
      <c r="Y188" s="21" t="s">
        <v>318</v>
      </c>
    </row>
    <row r="189" ht="76" customHeight="1" spans="1:25">
      <c r="A189" s="29">
        <v>162</v>
      </c>
      <c r="B189" s="30" t="s">
        <v>762</v>
      </c>
      <c r="C189" s="30" t="s">
        <v>763</v>
      </c>
      <c r="D189" s="30" t="s">
        <v>764</v>
      </c>
      <c r="E189" s="30" t="s">
        <v>765</v>
      </c>
      <c r="F189" s="30"/>
      <c r="G189" s="21" t="s">
        <v>429</v>
      </c>
      <c r="H189" s="21"/>
      <c r="I189" s="21" t="s">
        <v>64</v>
      </c>
      <c r="J189" s="21" t="s">
        <v>64</v>
      </c>
      <c r="K189" s="21" t="s">
        <v>64</v>
      </c>
      <c r="L189" s="54">
        <v>118</v>
      </c>
      <c r="M189" s="54">
        <v>412</v>
      </c>
      <c r="N189" s="54">
        <v>1010</v>
      </c>
      <c r="O189" s="54">
        <v>3125</v>
      </c>
      <c r="P189" s="31">
        <v>106</v>
      </c>
      <c r="Q189" s="57">
        <f t="shared" si="27"/>
        <v>106</v>
      </c>
      <c r="R189" s="31">
        <v>106</v>
      </c>
      <c r="S189" s="31"/>
      <c r="T189" s="31"/>
      <c r="U189" s="31"/>
      <c r="V189" s="21"/>
      <c r="W189" s="21" t="s">
        <v>758</v>
      </c>
      <c r="X189" s="21" t="s">
        <v>758</v>
      </c>
      <c r="Y189" s="21" t="s">
        <v>318</v>
      </c>
    </row>
    <row r="190" ht="76" customHeight="1" spans="1:25">
      <c r="A190" s="29">
        <v>163</v>
      </c>
      <c r="B190" s="30" t="s">
        <v>766</v>
      </c>
      <c r="C190" s="30" t="s">
        <v>767</v>
      </c>
      <c r="D190" s="30" t="s">
        <v>764</v>
      </c>
      <c r="E190" s="30" t="s">
        <v>768</v>
      </c>
      <c r="F190" s="30"/>
      <c r="G190" s="21" t="s">
        <v>769</v>
      </c>
      <c r="H190" s="21"/>
      <c r="I190" s="21" t="s">
        <v>64</v>
      </c>
      <c r="J190" s="21" t="s">
        <v>64</v>
      </c>
      <c r="K190" s="21" t="s">
        <v>64</v>
      </c>
      <c r="L190" s="54">
        <v>124</v>
      </c>
      <c r="M190" s="54">
        <v>415</v>
      </c>
      <c r="N190" s="54">
        <v>1243</v>
      </c>
      <c r="O190" s="54">
        <v>4857</v>
      </c>
      <c r="P190" s="31">
        <v>56</v>
      </c>
      <c r="Q190" s="57">
        <f t="shared" si="27"/>
        <v>56</v>
      </c>
      <c r="R190" s="31">
        <v>56</v>
      </c>
      <c r="S190" s="31"/>
      <c r="T190" s="31"/>
      <c r="U190" s="31"/>
      <c r="V190" s="21"/>
      <c r="W190" s="21" t="s">
        <v>758</v>
      </c>
      <c r="X190" s="21" t="s">
        <v>758</v>
      </c>
      <c r="Y190" s="21" t="s">
        <v>318</v>
      </c>
    </row>
    <row r="191" ht="90" customHeight="1" spans="1:25">
      <c r="A191" s="29">
        <v>164</v>
      </c>
      <c r="B191" s="30" t="s">
        <v>770</v>
      </c>
      <c r="C191" s="30" t="s">
        <v>771</v>
      </c>
      <c r="D191" s="30" t="s">
        <v>59</v>
      </c>
      <c r="E191" s="30" t="s">
        <v>772</v>
      </c>
      <c r="F191" s="30"/>
      <c r="G191" s="21" t="s">
        <v>155</v>
      </c>
      <c r="H191" s="21" t="s">
        <v>773</v>
      </c>
      <c r="I191" s="21" t="s">
        <v>63</v>
      </c>
      <c r="J191" s="21" t="s">
        <v>63</v>
      </c>
      <c r="K191" s="21" t="s">
        <v>64</v>
      </c>
      <c r="L191" s="21">
        <v>14</v>
      </c>
      <c r="M191" s="21">
        <v>43</v>
      </c>
      <c r="N191" s="21">
        <v>46</v>
      </c>
      <c r="O191" s="21">
        <v>142</v>
      </c>
      <c r="P191" s="31">
        <v>35</v>
      </c>
      <c r="Q191" s="57">
        <f t="shared" si="27"/>
        <v>35</v>
      </c>
      <c r="R191" s="31">
        <v>11</v>
      </c>
      <c r="S191" s="31"/>
      <c r="T191" s="31"/>
      <c r="U191" s="31">
        <v>24</v>
      </c>
      <c r="V191" s="21"/>
      <c r="W191" s="21" t="s">
        <v>155</v>
      </c>
      <c r="X191" s="72" t="s">
        <v>402</v>
      </c>
      <c r="Y191" s="21" t="s">
        <v>318</v>
      </c>
    </row>
    <row r="192" ht="103" customHeight="1" spans="1:25">
      <c r="A192" s="29">
        <v>165</v>
      </c>
      <c r="B192" s="30" t="s">
        <v>774</v>
      </c>
      <c r="C192" s="30" t="s">
        <v>775</v>
      </c>
      <c r="D192" s="30" t="s">
        <v>59</v>
      </c>
      <c r="E192" s="30" t="s">
        <v>776</v>
      </c>
      <c r="F192" s="30"/>
      <c r="G192" s="21" t="s">
        <v>149</v>
      </c>
      <c r="H192" s="21" t="s">
        <v>342</v>
      </c>
      <c r="I192" s="21" t="s">
        <v>64</v>
      </c>
      <c r="J192" s="21" t="s">
        <v>64</v>
      </c>
      <c r="K192" s="21" t="s">
        <v>64</v>
      </c>
      <c r="L192" s="21">
        <v>105</v>
      </c>
      <c r="M192" s="21">
        <v>315</v>
      </c>
      <c r="N192" s="21">
        <v>227</v>
      </c>
      <c r="O192" s="21">
        <v>1017</v>
      </c>
      <c r="P192" s="31">
        <v>35</v>
      </c>
      <c r="Q192" s="57">
        <f t="shared" si="27"/>
        <v>35</v>
      </c>
      <c r="R192" s="31">
        <v>35</v>
      </c>
      <c r="S192" s="31"/>
      <c r="T192" s="31"/>
      <c r="U192" s="31"/>
      <c r="V192" s="21"/>
      <c r="W192" s="21" t="s">
        <v>149</v>
      </c>
      <c r="X192" s="72" t="s">
        <v>402</v>
      </c>
      <c r="Y192" s="21" t="s">
        <v>318</v>
      </c>
    </row>
    <row r="193" ht="77" customHeight="1" spans="1:25">
      <c r="A193" s="29">
        <v>166</v>
      </c>
      <c r="B193" s="30" t="s">
        <v>777</v>
      </c>
      <c r="C193" s="30" t="s">
        <v>778</v>
      </c>
      <c r="D193" s="30" t="s">
        <v>59</v>
      </c>
      <c r="E193" s="30" t="s">
        <v>779</v>
      </c>
      <c r="F193" s="30"/>
      <c r="G193" s="21" t="s">
        <v>88</v>
      </c>
      <c r="H193" s="21" t="s">
        <v>527</v>
      </c>
      <c r="I193" s="21" t="s">
        <v>64</v>
      </c>
      <c r="J193" s="21" t="s">
        <v>64</v>
      </c>
      <c r="K193" s="21" t="s">
        <v>64</v>
      </c>
      <c r="L193" s="21">
        <v>43</v>
      </c>
      <c r="M193" s="21">
        <v>164</v>
      </c>
      <c r="N193" s="21">
        <v>130</v>
      </c>
      <c r="O193" s="21">
        <v>459</v>
      </c>
      <c r="P193" s="31">
        <v>35</v>
      </c>
      <c r="Q193" s="57">
        <f t="shared" si="27"/>
        <v>35</v>
      </c>
      <c r="R193" s="31">
        <v>35</v>
      </c>
      <c r="S193" s="31"/>
      <c r="T193" s="31"/>
      <c r="U193" s="31"/>
      <c r="V193" s="21"/>
      <c r="W193" s="21" t="s">
        <v>88</v>
      </c>
      <c r="X193" s="72" t="s">
        <v>402</v>
      </c>
      <c r="Y193" s="21" t="s">
        <v>318</v>
      </c>
    </row>
    <row r="194" ht="77" customHeight="1" spans="1:25">
      <c r="A194" s="29">
        <v>167</v>
      </c>
      <c r="B194" s="30" t="s">
        <v>780</v>
      </c>
      <c r="C194" s="30" t="s">
        <v>781</v>
      </c>
      <c r="D194" s="30" t="s">
        <v>59</v>
      </c>
      <c r="E194" s="30" t="s">
        <v>782</v>
      </c>
      <c r="F194" s="30"/>
      <c r="G194" s="21" t="s">
        <v>363</v>
      </c>
      <c r="H194" s="21" t="s">
        <v>783</v>
      </c>
      <c r="I194" s="21" t="s">
        <v>64</v>
      </c>
      <c r="J194" s="21" t="s">
        <v>64</v>
      </c>
      <c r="K194" s="21" t="s">
        <v>64</v>
      </c>
      <c r="L194" s="21">
        <v>6</v>
      </c>
      <c r="M194" s="21">
        <v>18</v>
      </c>
      <c r="N194" s="21">
        <v>93</v>
      </c>
      <c r="O194" s="21">
        <v>320</v>
      </c>
      <c r="P194" s="31">
        <v>26</v>
      </c>
      <c r="Q194" s="57">
        <f t="shared" si="27"/>
        <v>26</v>
      </c>
      <c r="R194" s="31">
        <v>26</v>
      </c>
      <c r="S194" s="31"/>
      <c r="T194" s="31"/>
      <c r="U194" s="31"/>
      <c r="V194" s="21"/>
      <c r="W194" s="21" t="s">
        <v>363</v>
      </c>
      <c r="X194" s="72" t="s">
        <v>402</v>
      </c>
      <c r="Y194" s="21" t="s">
        <v>318</v>
      </c>
    </row>
    <row r="195" ht="77" customHeight="1" spans="1:25">
      <c r="A195" s="29">
        <v>168</v>
      </c>
      <c r="B195" s="30" t="s">
        <v>784</v>
      </c>
      <c r="C195" s="30" t="s">
        <v>785</v>
      </c>
      <c r="D195" s="30" t="s">
        <v>59</v>
      </c>
      <c r="E195" s="30" t="s">
        <v>786</v>
      </c>
      <c r="F195" s="30"/>
      <c r="G195" s="21" t="s">
        <v>166</v>
      </c>
      <c r="H195" s="21" t="s">
        <v>787</v>
      </c>
      <c r="I195" s="21" t="s">
        <v>63</v>
      </c>
      <c r="J195" s="21" t="s">
        <v>64</v>
      </c>
      <c r="K195" s="21" t="s">
        <v>64</v>
      </c>
      <c r="L195" s="21">
        <v>14</v>
      </c>
      <c r="M195" s="21">
        <v>48</v>
      </c>
      <c r="N195" s="21">
        <v>64</v>
      </c>
      <c r="O195" s="21">
        <v>212</v>
      </c>
      <c r="P195" s="31">
        <v>35</v>
      </c>
      <c r="Q195" s="57">
        <f t="shared" si="27"/>
        <v>35</v>
      </c>
      <c r="R195" s="31">
        <v>35</v>
      </c>
      <c r="S195" s="31"/>
      <c r="T195" s="31"/>
      <c r="U195" s="31"/>
      <c r="V195" s="21"/>
      <c r="W195" s="21" t="s">
        <v>166</v>
      </c>
      <c r="X195" s="72" t="s">
        <v>402</v>
      </c>
      <c r="Y195" s="21" t="s">
        <v>318</v>
      </c>
    </row>
    <row r="196" ht="44" customHeight="1" spans="1:25">
      <c r="A196" s="73" t="s">
        <v>34</v>
      </c>
      <c r="B196" s="30"/>
      <c r="C196" s="30"/>
      <c r="D196" s="30"/>
      <c r="E196" s="30"/>
      <c r="F196" s="30">
        <v>16</v>
      </c>
      <c r="G196" s="21"/>
      <c r="H196" s="21"/>
      <c r="I196" s="21"/>
      <c r="J196" s="21"/>
      <c r="K196" s="21"/>
      <c r="L196" s="21">
        <f>SUM(L197:L212)</f>
        <v>1136</v>
      </c>
      <c r="M196" s="21">
        <f t="shared" ref="M196:Y196" si="28">SUM(M197:M212)</f>
        <v>3560</v>
      </c>
      <c r="N196" s="21">
        <f t="shared" si="28"/>
        <v>6319</v>
      </c>
      <c r="O196" s="21">
        <f t="shared" si="28"/>
        <v>24478</v>
      </c>
      <c r="P196" s="31">
        <f t="shared" si="28"/>
        <v>424</v>
      </c>
      <c r="Q196" s="31">
        <f t="shared" si="28"/>
        <v>424</v>
      </c>
      <c r="R196" s="31">
        <f t="shared" si="28"/>
        <v>396</v>
      </c>
      <c r="S196" s="31">
        <f t="shared" si="28"/>
        <v>24</v>
      </c>
      <c r="T196" s="31">
        <f t="shared" si="28"/>
        <v>0</v>
      </c>
      <c r="U196" s="31">
        <f t="shared" si="28"/>
        <v>4</v>
      </c>
      <c r="V196" s="21">
        <f t="shared" si="28"/>
        <v>0</v>
      </c>
      <c r="W196" s="21"/>
      <c r="X196" s="72"/>
      <c r="Y196" s="21"/>
    </row>
    <row r="197" ht="87" customHeight="1" spans="1:25">
      <c r="A197" s="73">
        <v>169</v>
      </c>
      <c r="B197" s="30" t="s">
        <v>788</v>
      </c>
      <c r="C197" s="30" t="s">
        <v>789</v>
      </c>
      <c r="D197" s="30" t="s">
        <v>790</v>
      </c>
      <c r="E197" s="30" t="s">
        <v>791</v>
      </c>
      <c r="F197" s="30"/>
      <c r="G197" s="21" t="s">
        <v>82</v>
      </c>
      <c r="H197" s="21" t="s">
        <v>117</v>
      </c>
      <c r="I197" s="21" t="s">
        <v>63</v>
      </c>
      <c r="J197" s="21" t="s">
        <v>64</v>
      </c>
      <c r="K197" s="21" t="s">
        <v>64</v>
      </c>
      <c r="L197" s="21">
        <v>110</v>
      </c>
      <c r="M197" s="21">
        <v>388</v>
      </c>
      <c r="N197" s="21">
        <v>202</v>
      </c>
      <c r="O197" s="21">
        <v>671</v>
      </c>
      <c r="P197" s="31">
        <v>13</v>
      </c>
      <c r="Q197" s="57">
        <f t="shared" ref="Q197:Q212" si="29">R197+S197+T197+U197+V197</f>
        <v>13</v>
      </c>
      <c r="R197" s="31">
        <v>13</v>
      </c>
      <c r="S197" s="31"/>
      <c r="T197" s="31"/>
      <c r="U197" s="31"/>
      <c r="V197" s="21"/>
      <c r="W197" s="21" t="s">
        <v>82</v>
      </c>
      <c r="X197" s="72" t="s">
        <v>469</v>
      </c>
      <c r="Y197" s="21" t="s">
        <v>318</v>
      </c>
    </row>
    <row r="198" ht="78" customHeight="1" spans="1:25">
      <c r="A198" s="73">
        <v>170</v>
      </c>
      <c r="B198" s="30" t="s">
        <v>792</v>
      </c>
      <c r="C198" s="30" t="s">
        <v>793</v>
      </c>
      <c r="D198" s="30" t="s">
        <v>794</v>
      </c>
      <c r="E198" s="30" t="s">
        <v>795</v>
      </c>
      <c r="F198" s="30"/>
      <c r="G198" s="21" t="s">
        <v>293</v>
      </c>
      <c r="H198" s="21" t="s">
        <v>796</v>
      </c>
      <c r="I198" s="21" t="s">
        <v>63</v>
      </c>
      <c r="J198" s="21" t="s">
        <v>64</v>
      </c>
      <c r="K198" s="21" t="s">
        <v>64</v>
      </c>
      <c r="L198" s="21">
        <v>22</v>
      </c>
      <c r="M198" s="21">
        <v>66</v>
      </c>
      <c r="N198" s="21">
        <v>73</v>
      </c>
      <c r="O198" s="21">
        <v>176</v>
      </c>
      <c r="P198" s="31">
        <v>6</v>
      </c>
      <c r="Q198" s="57">
        <f t="shared" si="29"/>
        <v>6</v>
      </c>
      <c r="R198" s="31">
        <v>6</v>
      </c>
      <c r="S198" s="31"/>
      <c r="T198" s="31"/>
      <c r="U198" s="31"/>
      <c r="V198" s="21"/>
      <c r="W198" s="21" t="s">
        <v>293</v>
      </c>
      <c r="X198" s="72" t="s">
        <v>469</v>
      </c>
      <c r="Y198" s="21" t="s">
        <v>318</v>
      </c>
    </row>
    <row r="199" ht="78" customHeight="1" spans="1:25">
      <c r="A199" s="73">
        <v>171</v>
      </c>
      <c r="B199" s="30" t="s">
        <v>797</v>
      </c>
      <c r="C199" s="30" t="s">
        <v>798</v>
      </c>
      <c r="D199" s="30" t="s">
        <v>799</v>
      </c>
      <c r="E199" s="30" t="s">
        <v>800</v>
      </c>
      <c r="F199" s="30"/>
      <c r="G199" s="21" t="s">
        <v>82</v>
      </c>
      <c r="H199" s="21" t="s">
        <v>285</v>
      </c>
      <c r="I199" s="21" t="s">
        <v>64</v>
      </c>
      <c r="J199" s="21" t="s">
        <v>64</v>
      </c>
      <c r="K199" s="21" t="s">
        <v>64</v>
      </c>
      <c r="L199" s="21">
        <v>3</v>
      </c>
      <c r="M199" s="21">
        <v>9</v>
      </c>
      <c r="N199" s="21">
        <v>45</v>
      </c>
      <c r="O199" s="21">
        <v>158</v>
      </c>
      <c r="P199" s="31">
        <v>13</v>
      </c>
      <c r="Q199" s="57">
        <f t="shared" si="29"/>
        <v>13</v>
      </c>
      <c r="R199" s="31">
        <v>13</v>
      </c>
      <c r="S199" s="31"/>
      <c r="T199" s="31"/>
      <c r="U199" s="31"/>
      <c r="V199" s="21"/>
      <c r="W199" s="21" t="s">
        <v>82</v>
      </c>
      <c r="X199" s="72" t="s">
        <v>469</v>
      </c>
      <c r="Y199" s="21" t="s">
        <v>318</v>
      </c>
    </row>
    <row r="200" ht="92" customHeight="1" spans="1:25">
      <c r="A200" s="73">
        <v>172</v>
      </c>
      <c r="B200" s="30" t="s">
        <v>801</v>
      </c>
      <c r="C200" s="30" t="s">
        <v>802</v>
      </c>
      <c r="D200" s="30" t="s">
        <v>794</v>
      </c>
      <c r="E200" s="30" t="s">
        <v>803</v>
      </c>
      <c r="F200" s="30"/>
      <c r="G200" s="21" t="s">
        <v>149</v>
      </c>
      <c r="H200" s="21" t="s">
        <v>342</v>
      </c>
      <c r="I200" s="21" t="s">
        <v>64</v>
      </c>
      <c r="J200" s="21" t="s">
        <v>64</v>
      </c>
      <c r="K200" s="21" t="s">
        <v>64</v>
      </c>
      <c r="L200" s="21">
        <v>128</v>
      </c>
      <c r="M200" s="21">
        <v>384</v>
      </c>
      <c r="N200" s="21">
        <v>226</v>
      </c>
      <c r="O200" s="21">
        <v>832</v>
      </c>
      <c r="P200" s="31">
        <v>38</v>
      </c>
      <c r="Q200" s="57">
        <f t="shared" si="29"/>
        <v>38</v>
      </c>
      <c r="R200" s="31">
        <v>38</v>
      </c>
      <c r="S200" s="31"/>
      <c r="T200" s="31"/>
      <c r="U200" s="31"/>
      <c r="V200" s="21"/>
      <c r="W200" s="21" t="s">
        <v>804</v>
      </c>
      <c r="X200" s="72" t="s">
        <v>469</v>
      </c>
      <c r="Y200" s="21" t="s">
        <v>318</v>
      </c>
    </row>
    <row r="201" ht="81" customHeight="1" spans="1:25">
      <c r="A201" s="73">
        <v>173</v>
      </c>
      <c r="B201" s="30" t="s">
        <v>805</v>
      </c>
      <c r="C201" s="30" t="s">
        <v>806</v>
      </c>
      <c r="D201" s="30" t="s">
        <v>807</v>
      </c>
      <c r="E201" s="30" t="s">
        <v>808</v>
      </c>
      <c r="F201" s="30"/>
      <c r="G201" s="21" t="s">
        <v>809</v>
      </c>
      <c r="H201" s="21" t="s">
        <v>810</v>
      </c>
      <c r="I201" s="21" t="s">
        <v>63</v>
      </c>
      <c r="J201" s="21" t="s">
        <v>64</v>
      </c>
      <c r="K201" s="21" t="s">
        <v>64</v>
      </c>
      <c r="L201" s="21">
        <v>41</v>
      </c>
      <c r="M201" s="21">
        <v>91</v>
      </c>
      <c r="N201" s="21">
        <v>244</v>
      </c>
      <c r="O201" s="21">
        <v>614</v>
      </c>
      <c r="P201" s="31">
        <v>10</v>
      </c>
      <c r="Q201" s="57">
        <f t="shared" si="29"/>
        <v>10</v>
      </c>
      <c r="R201" s="31">
        <v>10</v>
      </c>
      <c r="S201" s="31"/>
      <c r="T201" s="31"/>
      <c r="U201" s="31"/>
      <c r="V201" s="21"/>
      <c r="W201" s="21" t="s">
        <v>809</v>
      </c>
      <c r="X201" s="72" t="s">
        <v>469</v>
      </c>
      <c r="Y201" s="21" t="s">
        <v>318</v>
      </c>
    </row>
    <row r="202" ht="180" customHeight="1" spans="1:25">
      <c r="A202" s="73">
        <v>174</v>
      </c>
      <c r="B202" s="30" t="s">
        <v>811</v>
      </c>
      <c r="C202" s="74" t="s">
        <v>812</v>
      </c>
      <c r="D202" s="30" t="s">
        <v>799</v>
      </c>
      <c r="E202" s="30" t="s">
        <v>813</v>
      </c>
      <c r="F202" s="30"/>
      <c r="G202" s="21" t="s">
        <v>70</v>
      </c>
      <c r="H202" s="21" t="s">
        <v>814</v>
      </c>
      <c r="I202" s="21" t="s">
        <v>63</v>
      </c>
      <c r="J202" s="21" t="s">
        <v>64</v>
      </c>
      <c r="K202" s="21" t="s">
        <v>64</v>
      </c>
      <c r="L202" s="21">
        <v>8</v>
      </c>
      <c r="M202" s="21">
        <v>25</v>
      </c>
      <c r="N202" s="21">
        <v>195</v>
      </c>
      <c r="O202" s="21">
        <v>691</v>
      </c>
      <c r="P202" s="31">
        <v>15</v>
      </c>
      <c r="Q202" s="57">
        <f t="shared" si="29"/>
        <v>15</v>
      </c>
      <c r="R202" s="31">
        <v>15</v>
      </c>
      <c r="S202" s="31"/>
      <c r="T202" s="31"/>
      <c r="U202" s="31"/>
      <c r="V202" s="21"/>
      <c r="W202" s="21" t="s">
        <v>70</v>
      </c>
      <c r="X202" s="72" t="s">
        <v>469</v>
      </c>
      <c r="Y202" s="21" t="s">
        <v>318</v>
      </c>
    </row>
    <row r="203" ht="111" customHeight="1" spans="1:25">
      <c r="A203" s="73">
        <v>175</v>
      </c>
      <c r="B203" s="30" t="s">
        <v>815</v>
      </c>
      <c r="C203" s="30" t="s">
        <v>816</v>
      </c>
      <c r="D203" s="30" t="s">
        <v>799</v>
      </c>
      <c r="E203" s="30" t="s">
        <v>817</v>
      </c>
      <c r="F203" s="30"/>
      <c r="G203" s="21" t="s">
        <v>111</v>
      </c>
      <c r="H203" s="21" t="s">
        <v>818</v>
      </c>
      <c r="I203" s="21" t="s">
        <v>63</v>
      </c>
      <c r="J203" s="21" t="s">
        <v>64</v>
      </c>
      <c r="K203" s="21" t="s">
        <v>64</v>
      </c>
      <c r="L203" s="21">
        <v>31</v>
      </c>
      <c r="M203" s="21">
        <v>92</v>
      </c>
      <c r="N203" s="21">
        <v>90</v>
      </c>
      <c r="O203" s="21">
        <v>265</v>
      </c>
      <c r="P203" s="31">
        <v>48</v>
      </c>
      <c r="Q203" s="57">
        <f t="shared" si="29"/>
        <v>48</v>
      </c>
      <c r="R203" s="31">
        <v>48</v>
      </c>
      <c r="S203" s="31"/>
      <c r="T203" s="31"/>
      <c r="U203" s="31"/>
      <c r="V203" s="21"/>
      <c r="W203" s="21" t="s">
        <v>804</v>
      </c>
      <c r="X203" s="72" t="s">
        <v>469</v>
      </c>
      <c r="Y203" s="21" t="s">
        <v>318</v>
      </c>
    </row>
    <row r="204" ht="89" customHeight="1" spans="1:25">
      <c r="A204" s="73">
        <v>176</v>
      </c>
      <c r="B204" s="30" t="s">
        <v>819</v>
      </c>
      <c r="C204" s="30" t="s">
        <v>820</v>
      </c>
      <c r="D204" s="30" t="s">
        <v>799</v>
      </c>
      <c r="E204" s="30" t="s">
        <v>821</v>
      </c>
      <c r="F204" s="30"/>
      <c r="G204" s="21" t="s">
        <v>111</v>
      </c>
      <c r="H204" s="21" t="s">
        <v>822</v>
      </c>
      <c r="I204" s="21" t="s">
        <v>63</v>
      </c>
      <c r="J204" s="21" t="s">
        <v>64</v>
      </c>
      <c r="K204" s="21" t="s">
        <v>64</v>
      </c>
      <c r="L204" s="21">
        <v>51</v>
      </c>
      <c r="M204" s="21">
        <v>152</v>
      </c>
      <c r="N204" s="21">
        <v>150</v>
      </c>
      <c r="O204" s="21">
        <v>435</v>
      </c>
      <c r="P204" s="31">
        <v>34</v>
      </c>
      <c r="Q204" s="57">
        <f t="shared" si="29"/>
        <v>34</v>
      </c>
      <c r="R204" s="31">
        <v>34</v>
      </c>
      <c r="S204" s="31"/>
      <c r="T204" s="31"/>
      <c r="U204" s="31"/>
      <c r="V204" s="21"/>
      <c r="W204" s="21" t="s">
        <v>804</v>
      </c>
      <c r="X204" s="72" t="s">
        <v>469</v>
      </c>
      <c r="Y204" s="21" t="s">
        <v>318</v>
      </c>
    </row>
    <row r="205" ht="84" customHeight="1" spans="1:25">
      <c r="A205" s="73">
        <v>177</v>
      </c>
      <c r="B205" s="30" t="s">
        <v>823</v>
      </c>
      <c r="C205" s="30" t="s">
        <v>824</v>
      </c>
      <c r="D205" s="30" t="s">
        <v>799</v>
      </c>
      <c r="E205" s="30" t="s">
        <v>825</v>
      </c>
      <c r="F205" s="30"/>
      <c r="G205" s="21" t="s">
        <v>263</v>
      </c>
      <c r="H205" s="21"/>
      <c r="I205" s="21" t="s">
        <v>63</v>
      </c>
      <c r="J205" s="21" t="s">
        <v>64</v>
      </c>
      <c r="K205" s="21" t="s">
        <v>64</v>
      </c>
      <c r="L205" s="21">
        <v>136</v>
      </c>
      <c r="M205" s="21">
        <v>476</v>
      </c>
      <c r="N205" s="21">
        <v>2785</v>
      </c>
      <c r="O205" s="21">
        <v>9516</v>
      </c>
      <c r="P205" s="31">
        <v>22</v>
      </c>
      <c r="Q205" s="57">
        <f t="shared" si="29"/>
        <v>22</v>
      </c>
      <c r="R205" s="31">
        <v>22</v>
      </c>
      <c r="S205" s="31"/>
      <c r="T205" s="31"/>
      <c r="U205" s="31"/>
      <c r="V205" s="21"/>
      <c r="W205" s="21" t="s">
        <v>804</v>
      </c>
      <c r="X205" s="72" t="s">
        <v>469</v>
      </c>
      <c r="Y205" s="21" t="s">
        <v>318</v>
      </c>
    </row>
    <row r="206" ht="87" customHeight="1" spans="1:25">
      <c r="A206" s="73">
        <v>178</v>
      </c>
      <c r="B206" s="30" t="s">
        <v>826</v>
      </c>
      <c r="C206" s="30" t="s">
        <v>827</v>
      </c>
      <c r="D206" s="30" t="s">
        <v>799</v>
      </c>
      <c r="E206" s="30" t="s">
        <v>828</v>
      </c>
      <c r="F206" s="30"/>
      <c r="G206" s="21" t="s">
        <v>293</v>
      </c>
      <c r="H206" s="21"/>
      <c r="I206" s="21" t="s">
        <v>63</v>
      </c>
      <c r="J206" s="21" t="s">
        <v>64</v>
      </c>
      <c r="K206" s="21" t="s">
        <v>64</v>
      </c>
      <c r="L206" s="21">
        <v>393</v>
      </c>
      <c r="M206" s="21">
        <v>1161</v>
      </c>
      <c r="N206" s="21">
        <v>1325</v>
      </c>
      <c r="O206" s="21">
        <v>7800</v>
      </c>
      <c r="P206" s="31">
        <v>17</v>
      </c>
      <c r="Q206" s="57">
        <f t="shared" si="29"/>
        <v>17</v>
      </c>
      <c r="R206" s="31">
        <v>17</v>
      </c>
      <c r="S206" s="31"/>
      <c r="T206" s="31"/>
      <c r="U206" s="31"/>
      <c r="V206" s="21"/>
      <c r="W206" s="21" t="s">
        <v>804</v>
      </c>
      <c r="X206" s="72" t="s">
        <v>469</v>
      </c>
      <c r="Y206" s="21" t="s">
        <v>318</v>
      </c>
    </row>
    <row r="207" ht="90" customHeight="1" spans="1:25">
      <c r="A207" s="73">
        <v>179</v>
      </c>
      <c r="B207" s="30" t="s">
        <v>829</v>
      </c>
      <c r="C207" s="30" t="s">
        <v>830</v>
      </c>
      <c r="D207" s="30" t="s">
        <v>799</v>
      </c>
      <c r="E207" s="30" t="s">
        <v>831</v>
      </c>
      <c r="F207" s="30"/>
      <c r="G207" s="21" t="s">
        <v>61</v>
      </c>
      <c r="H207" s="21" t="s">
        <v>355</v>
      </c>
      <c r="I207" s="21" t="s">
        <v>63</v>
      </c>
      <c r="J207" s="21" t="s">
        <v>64</v>
      </c>
      <c r="K207" s="21" t="s">
        <v>64</v>
      </c>
      <c r="L207" s="21">
        <v>32</v>
      </c>
      <c r="M207" s="21">
        <v>100</v>
      </c>
      <c r="N207" s="21">
        <v>52</v>
      </c>
      <c r="O207" s="21">
        <v>193</v>
      </c>
      <c r="P207" s="31">
        <v>9</v>
      </c>
      <c r="Q207" s="57">
        <f t="shared" si="29"/>
        <v>9</v>
      </c>
      <c r="R207" s="31">
        <v>9</v>
      </c>
      <c r="S207" s="31"/>
      <c r="T207" s="31"/>
      <c r="U207" s="31"/>
      <c r="V207" s="21"/>
      <c r="W207" s="21" t="s">
        <v>61</v>
      </c>
      <c r="X207" s="72" t="s">
        <v>469</v>
      </c>
      <c r="Y207" s="21" t="s">
        <v>318</v>
      </c>
    </row>
    <row r="208" ht="78.75" spans="1:25">
      <c r="A208" s="73">
        <v>180</v>
      </c>
      <c r="B208" s="30" t="s">
        <v>832</v>
      </c>
      <c r="C208" s="30" t="s">
        <v>833</v>
      </c>
      <c r="D208" s="30" t="s">
        <v>799</v>
      </c>
      <c r="E208" s="30" t="s">
        <v>834</v>
      </c>
      <c r="F208" s="30"/>
      <c r="G208" s="21" t="s">
        <v>835</v>
      </c>
      <c r="H208" s="21" t="s">
        <v>179</v>
      </c>
      <c r="I208" s="21" t="s">
        <v>64</v>
      </c>
      <c r="J208" s="21" t="s">
        <v>64</v>
      </c>
      <c r="K208" s="21" t="s">
        <v>64</v>
      </c>
      <c r="L208" s="21">
        <v>25</v>
      </c>
      <c r="M208" s="21">
        <v>83</v>
      </c>
      <c r="N208" s="21">
        <v>334</v>
      </c>
      <c r="O208" s="21">
        <v>1110</v>
      </c>
      <c r="P208" s="31">
        <v>59</v>
      </c>
      <c r="Q208" s="57">
        <f t="shared" si="29"/>
        <v>59</v>
      </c>
      <c r="R208" s="31">
        <v>59</v>
      </c>
      <c r="S208" s="31"/>
      <c r="T208" s="31"/>
      <c r="U208" s="31"/>
      <c r="V208" s="21"/>
      <c r="W208" s="21" t="s">
        <v>804</v>
      </c>
      <c r="X208" s="72" t="s">
        <v>469</v>
      </c>
      <c r="Y208" s="21" t="s">
        <v>318</v>
      </c>
    </row>
    <row r="209" ht="81" customHeight="1" spans="1:25">
      <c r="A209" s="73">
        <v>181</v>
      </c>
      <c r="B209" s="30" t="s">
        <v>836</v>
      </c>
      <c r="C209" s="30" t="s">
        <v>837</v>
      </c>
      <c r="D209" s="30" t="s">
        <v>799</v>
      </c>
      <c r="E209" s="30" t="s">
        <v>838</v>
      </c>
      <c r="F209" s="30"/>
      <c r="G209" s="21" t="s">
        <v>240</v>
      </c>
      <c r="H209" s="21" t="s">
        <v>457</v>
      </c>
      <c r="I209" s="21" t="s">
        <v>63</v>
      </c>
      <c r="J209" s="21" t="s">
        <v>64</v>
      </c>
      <c r="K209" s="21" t="s">
        <v>64</v>
      </c>
      <c r="L209" s="21">
        <v>35</v>
      </c>
      <c r="M209" s="21">
        <v>114</v>
      </c>
      <c r="N209" s="21">
        <v>116</v>
      </c>
      <c r="O209" s="21">
        <v>380</v>
      </c>
      <c r="P209" s="31">
        <v>33</v>
      </c>
      <c r="Q209" s="57">
        <f t="shared" si="29"/>
        <v>33</v>
      </c>
      <c r="R209" s="31">
        <v>33</v>
      </c>
      <c r="S209" s="31"/>
      <c r="T209" s="31"/>
      <c r="U209" s="31"/>
      <c r="V209" s="21"/>
      <c r="W209" s="21" t="s">
        <v>804</v>
      </c>
      <c r="X209" s="72" t="s">
        <v>469</v>
      </c>
      <c r="Y209" s="21" t="s">
        <v>318</v>
      </c>
    </row>
    <row r="210" ht="124" customHeight="1" spans="1:25">
      <c r="A210" s="73">
        <v>182</v>
      </c>
      <c r="B210" s="30" t="s">
        <v>839</v>
      </c>
      <c r="C210" s="30" t="s">
        <v>840</v>
      </c>
      <c r="D210" s="30" t="s">
        <v>799</v>
      </c>
      <c r="E210" s="30" t="s">
        <v>841</v>
      </c>
      <c r="F210" s="30"/>
      <c r="G210" s="21" t="s">
        <v>94</v>
      </c>
      <c r="H210" s="21" t="s">
        <v>842</v>
      </c>
      <c r="I210" s="21" t="s">
        <v>63</v>
      </c>
      <c r="J210" s="21" t="s">
        <v>64</v>
      </c>
      <c r="K210" s="21" t="s">
        <v>64</v>
      </c>
      <c r="L210" s="21">
        <v>87</v>
      </c>
      <c r="M210" s="21">
        <v>304</v>
      </c>
      <c r="N210" s="21">
        <v>217</v>
      </c>
      <c r="O210" s="21">
        <v>734</v>
      </c>
      <c r="P210" s="31">
        <v>49</v>
      </c>
      <c r="Q210" s="57">
        <f t="shared" si="29"/>
        <v>49</v>
      </c>
      <c r="R210" s="31">
        <v>49</v>
      </c>
      <c r="S210" s="31"/>
      <c r="T210" s="31"/>
      <c r="U210" s="31"/>
      <c r="V210" s="21"/>
      <c r="W210" s="21" t="s">
        <v>94</v>
      </c>
      <c r="X210" s="72" t="s">
        <v>469</v>
      </c>
      <c r="Y210" s="21" t="s">
        <v>318</v>
      </c>
    </row>
    <row r="211" ht="96" customHeight="1" spans="1:25">
      <c r="A211" s="73">
        <v>183</v>
      </c>
      <c r="B211" s="30" t="s">
        <v>843</v>
      </c>
      <c r="C211" s="30" t="s">
        <v>844</v>
      </c>
      <c r="D211" s="30" t="s">
        <v>799</v>
      </c>
      <c r="E211" s="30" t="s">
        <v>845</v>
      </c>
      <c r="F211" s="30"/>
      <c r="G211" s="21" t="s">
        <v>94</v>
      </c>
      <c r="H211" s="21" t="s">
        <v>846</v>
      </c>
      <c r="I211" s="21" t="s">
        <v>64</v>
      </c>
      <c r="J211" s="21" t="s">
        <v>64</v>
      </c>
      <c r="K211" s="21" t="s">
        <v>64</v>
      </c>
      <c r="L211" s="21">
        <v>9</v>
      </c>
      <c r="M211" s="21">
        <v>33</v>
      </c>
      <c r="N211" s="21">
        <v>180</v>
      </c>
      <c r="O211" s="21">
        <v>630</v>
      </c>
      <c r="P211" s="31">
        <v>30</v>
      </c>
      <c r="Q211" s="57">
        <f t="shared" si="29"/>
        <v>30</v>
      </c>
      <c r="R211" s="31">
        <v>30</v>
      </c>
      <c r="S211" s="31"/>
      <c r="T211" s="31"/>
      <c r="U211" s="31"/>
      <c r="V211" s="21"/>
      <c r="W211" s="21" t="s">
        <v>804</v>
      </c>
      <c r="X211" s="72" t="s">
        <v>469</v>
      </c>
      <c r="Y211" s="21" t="s">
        <v>318</v>
      </c>
    </row>
    <row r="212" ht="87" customHeight="1" spans="1:25">
      <c r="A212" s="73">
        <v>184</v>
      </c>
      <c r="B212" s="30" t="s">
        <v>847</v>
      </c>
      <c r="C212" s="30" t="s">
        <v>848</v>
      </c>
      <c r="D212" s="30" t="s">
        <v>799</v>
      </c>
      <c r="E212" s="30" t="s">
        <v>849</v>
      </c>
      <c r="F212" s="30"/>
      <c r="G212" s="21" t="s">
        <v>263</v>
      </c>
      <c r="H212" s="21" t="s">
        <v>547</v>
      </c>
      <c r="I212" s="21" t="s">
        <v>64</v>
      </c>
      <c r="J212" s="21" t="s">
        <v>64</v>
      </c>
      <c r="K212" s="21" t="s">
        <v>64</v>
      </c>
      <c r="L212" s="21">
        <v>25</v>
      </c>
      <c r="M212" s="21">
        <v>82</v>
      </c>
      <c r="N212" s="21">
        <v>85</v>
      </c>
      <c r="O212" s="21">
        <v>273</v>
      </c>
      <c r="P212" s="31">
        <v>28</v>
      </c>
      <c r="Q212" s="57">
        <f t="shared" si="29"/>
        <v>28</v>
      </c>
      <c r="R212" s="31"/>
      <c r="S212" s="31">
        <v>24</v>
      </c>
      <c r="T212" s="31"/>
      <c r="U212" s="31">
        <v>4</v>
      </c>
      <c r="V212" s="21"/>
      <c r="W212" s="21" t="s">
        <v>804</v>
      </c>
      <c r="X212" s="72" t="s">
        <v>469</v>
      </c>
      <c r="Y212" s="21" t="s">
        <v>318</v>
      </c>
    </row>
    <row r="213" ht="24" spans="1:25">
      <c r="A213" s="40" t="s">
        <v>35</v>
      </c>
      <c r="B213" s="30"/>
      <c r="C213" s="30"/>
      <c r="D213" s="30"/>
      <c r="E213" s="30"/>
      <c r="F213" s="30">
        <f>F214</f>
        <v>5</v>
      </c>
      <c r="G213" s="21"/>
      <c r="H213" s="21"/>
      <c r="I213" s="21"/>
      <c r="J213" s="21"/>
      <c r="K213" s="21"/>
      <c r="L213" s="19">
        <f>L214</f>
        <v>457</v>
      </c>
      <c r="M213" s="19">
        <f t="shared" ref="M213:Y213" si="30">M214</f>
        <v>1512</v>
      </c>
      <c r="N213" s="19">
        <f t="shared" si="30"/>
        <v>2519</v>
      </c>
      <c r="O213" s="19">
        <f t="shared" si="30"/>
        <v>7957</v>
      </c>
      <c r="P213" s="71">
        <f t="shared" si="30"/>
        <v>95</v>
      </c>
      <c r="Q213" s="71">
        <f t="shared" si="30"/>
        <v>95</v>
      </c>
      <c r="R213" s="71">
        <f t="shared" si="30"/>
        <v>0</v>
      </c>
      <c r="S213" s="71">
        <f t="shared" si="30"/>
        <v>95</v>
      </c>
      <c r="T213" s="71">
        <f t="shared" si="30"/>
        <v>0</v>
      </c>
      <c r="U213" s="71">
        <f t="shared" si="30"/>
        <v>0</v>
      </c>
      <c r="V213" s="19">
        <f t="shared" si="30"/>
        <v>0</v>
      </c>
      <c r="W213" s="21"/>
      <c r="X213" s="21"/>
      <c r="Y213" s="21"/>
    </row>
    <row r="214" ht="24" spans="1:25">
      <c r="A214" s="37" t="s">
        <v>36</v>
      </c>
      <c r="B214" s="38"/>
      <c r="C214" s="30"/>
      <c r="D214" s="30"/>
      <c r="E214" s="30"/>
      <c r="F214" s="30">
        <v>5</v>
      </c>
      <c r="G214" s="21"/>
      <c r="H214" s="21"/>
      <c r="I214" s="21"/>
      <c r="J214" s="21"/>
      <c r="K214" s="21"/>
      <c r="L214" s="21">
        <f>SUM(L215:L219)</f>
        <v>457</v>
      </c>
      <c r="M214" s="21">
        <f t="shared" ref="M214:Y214" si="31">SUM(M215:M219)</f>
        <v>1512</v>
      </c>
      <c r="N214" s="21">
        <f t="shared" si="31"/>
        <v>2519</v>
      </c>
      <c r="O214" s="21">
        <f t="shared" si="31"/>
        <v>7957</v>
      </c>
      <c r="P214" s="31">
        <f t="shared" si="31"/>
        <v>95</v>
      </c>
      <c r="Q214" s="31">
        <f t="shared" si="31"/>
        <v>95</v>
      </c>
      <c r="R214" s="31">
        <f t="shared" si="31"/>
        <v>0</v>
      </c>
      <c r="S214" s="31">
        <f t="shared" si="31"/>
        <v>95</v>
      </c>
      <c r="T214" s="31">
        <f t="shared" si="31"/>
        <v>0</v>
      </c>
      <c r="U214" s="31">
        <f t="shared" si="31"/>
        <v>0</v>
      </c>
      <c r="V214" s="21">
        <f t="shared" si="31"/>
        <v>0</v>
      </c>
      <c r="W214" s="21"/>
      <c r="X214" s="21"/>
      <c r="Y214" s="21"/>
    </row>
    <row r="215" ht="85" customHeight="1" spans="1:25">
      <c r="A215" s="29">
        <v>185</v>
      </c>
      <c r="B215" s="30" t="s">
        <v>850</v>
      </c>
      <c r="C215" s="30" t="s">
        <v>851</v>
      </c>
      <c r="D215" s="30" t="s">
        <v>59</v>
      </c>
      <c r="E215" s="30" t="s">
        <v>852</v>
      </c>
      <c r="F215" s="30"/>
      <c r="G215" s="21" t="s">
        <v>88</v>
      </c>
      <c r="H215" s="21" t="s">
        <v>853</v>
      </c>
      <c r="I215" s="21" t="s">
        <v>64</v>
      </c>
      <c r="J215" s="21" t="s">
        <v>64</v>
      </c>
      <c r="K215" s="21" t="s">
        <v>64</v>
      </c>
      <c r="L215" s="21">
        <v>86</v>
      </c>
      <c r="M215" s="21">
        <v>302</v>
      </c>
      <c r="N215" s="21">
        <v>230</v>
      </c>
      <c r="O215" s="21">
        <v>840</v>
      </c>
      <c r="P215" s="31">
        <v>10</v>
      </c>
      <c r="Q215" s="57">
        <f>R215+S215+T215+U215+V215</f>
        <v>10</v>
      </c>
      <c r="R215" s="31"/>
      <c r="S215" s="31">
        <v>10</v>
      </c>
      <c r="T215" s="31"/>
      <c r="U215" s="31"/>
      <c r="V215" s="21"/>
      <c r="W215" s="21" t="s">
        <v>88</v>
      </c>
      <c r="X215" s="72" t="s">
        <v>402</v>
      </c>
      <c r="Y215" s="21" t="s">
        <v>318</v>
      </c>
    </row>
    <row r="216" ht="85" customHeight="1" spans="1:25">
      <c r="A216" s="29">
        <v>186</v>
      </c>
      <c r="B216" s="30" t="s">
        <v>854</v>
      </c>
      <c r="C216" s="30" t="s">
        <v>855</v>
      </c>
      <c r="D216" s="30" t="s">
        <v>59</v>
      </c>
      <c r="E216" s="30" t="s">
        <v>856</v>
      </c>
      <c r="F216" s="30"/>
      <c r="G216" s="21" t="s">
        <v>88</v>
      </c>
      <c r="H216" s="21" t="s">
        <v>89</v>
      </c>
      <c r="I216" s="21" t="s">
        <v>63</v>
      </c>
      <c r="J216" s="21" t="s">
        <v>64</v>
      </c>
      <c r="K216" s="21" t="s">
        <v>64</v>
      </c>
      <c r="L216" s="21">
        <v>104</v>
      </c>
      <c r="M216" s="21">
        <v>353</v>
      </c>
      <c r="N216" s="21">
        <v>280</v>
      </c>
      <c r="O216" s="21">
        <v>920</v>
      </c>
      <c r="P216" s="31">
        <v>15</v>
      </c>
      <c r="Q216" s="57">
        <f>R216+S216+T216+U216+V216</f>
        <v>15</v>
      </c>
      <c r="R216" s="31"/>
      <c r="S216" s="31">
        <v>15</v>
      </c>
      <c r="T216" s="31"/>
      <c r="U216" s="31"/>
      <c r="V216" s="21"/>
      <c r="W216" s="21" t="s">
        <v>88</v>
      </c>
      <c r="X216" s="72" t="s">
        <v>402</v>
      </c>
      <c r="Y216" s="21" t="s">
        <v>318</v>
      </c>
    </row>
    <row r="217" ht="85" customHeight="1" spans="1:25">
      <c r="A217" s="29">
        <v>187</v>
      </c>
      <c r="B217" s="30" t="s">
        <v>857</v>
      </c>
      <c r="C217" s="30" t="s">
        <v>858</v>
      </c>
      <c r="D217" s="30" t="s">
        <v>59</v>
      </c>
      <c r="E217" s="30" t="s">
        <v>859</v>
      </c>
      <c r="F217" s="30"/>
      <c r="G217" s="21" t="s">
        <v>88</v>
      </c>
      <c r="H217" s="21" t="s">
        <v>860</v>
      </c>
      <c r="I217" s="21" t="s">
        <v>64</v>
      </c>
      <c r="J217" s="21" t="s">
        <v>64</v>
      </c>
      <c r="K217" s="21" t="s">
        <v>64</v>
      </c>
      <c r="L217" s="21">
        <v>131</v>
      </c>
      <c r="M217" s="21">
        <v>443</v>
      </c>
      <c r="N217" s="21">
        <v>580</v>
      </c>
      <c r="O217" s="21">
        <v>2030</v>
      </c>
      <c r="P217" s="31">
        <v>15</v>
      </c>
      <c r="Q217" s="57">
        <f>R217+S217+T217+U217+V217</f>
        <v>15</v>
      </c>
      <c r="R217" s="31"/>
      <c r="S217" s="31">
        <v>15</v>
      </c>
      <c r="T217" s="31"/>
      <c r="U217" s="31"/>
      <c r="V217" s="21"/>
      <c r="W217" s="21" t="s">
        <v>88</v>
      </c>
      <c r="X217" s="72" t="s">
        <v>402</v>
      </c>
      <c r="Y217" s="21" t="s">
        <v>318</v>
      </c>
    </row>
    <row r="218" ht="85" customHeight="1" spans="1:25">
      <c r="A218" s="29">
        <v>188</v>
      </c>
      <c r="B218" s="30" t="s">
        <v>861</v>
      </c>
      <c r="C218" s="30" t="s">
        <v>862</v>
      </c>
      <c r="D218" s="30" t="s">
        <v>59</v>
      </c>
      <c r="E218" s="30" t="s">
        <v>863</v>
      </c>
      <c r="F218" s="30"/>
      <c r="G218" s="21" t="s">
        <v>82</v>
      </c>
      <c r="H218" s="21" t="s">
        <v>864</v>
      </c>
      <c r="I218" s="21" t="s">
        <v>63</v>
      </c>
      <c r="J218" s="21" t="s">
        <v>64</v>
      </c>
      <c r="K218" s="21" t="s">
        <v>64</v>
      </c>
      <c r="L218" s="21">
        <v>89</v>
      </c>
      <c r="M218" s="21">
        <v>275</v>
      </c>
      <c r="N218" s="21">
        <v>459</v>
      </c>
      <c r="O218" s="21">
        <v>1125</v>
      </c>
      <c r="P218" s="31">
        <v>40</v>
      </c>
      <c r="Q218" s="57">
        <f>R218+S218+T218+U218+V218</f>
        <v>40</v>
      </c>
      <c r="R218" s="31"/>
      <c r="S218" s="31">
        <v>40</v>
      </c>
      <c r="T218" s="31"/>
      <c r="U218" s="31"/>
      <c r="V218" s="21"/>
      <c r="W218" s="21" t="s">
        <v>82</v>
      </c>
      <c r="X218" s="72" t="s">
        <v>402</v>
      </c>
      <c r="Y218" s="21" t="s">
        <v>318</v>
      </c>
    </row>
    <row r="219" ht="85" customHeight="1" spans="1:25">
      <c r="A219" s="29">
        <v>189</v>
      </c>
      <c r="B219" s="30" t="s">
        <v>865</v>
      </c>
      <c r="C219" s="30" t="s">
        <v>866</v>
      </c>
      <c r="D219" s="30" t="s">
        <v>59</v>
      </c>
      <c r="E219" s="30" t="s">
        <v>867</v>
      </c>
      <c r="F219" s="30"/>
      <c r="G219" s="21" t="s">
        <v>363</v>
      </c>
      <c r="H219" s="21" t="s">
        <v>868</v>
      </c>
      <c r="I219" s="21" t="s">
        <v>64</v>
      </c>
      <c r="J219" s="21" t="s">
        <v>64</v>
      </c>
      <c r="K219" s="21" t="s">
        <v>64</v>
      </c>
      <c r="L219" s="21">
        <v>47</v>
      </c>
      <c r="M219" s="21">
        <v>139</v>
      </c>
      <c r="N219" s="21">
        <v>970</v>
      </c>
      <c r="O219" s="21">
        <v>3042</v>
      </c>
      <c r="P219" s="31">
        <v>15</v>
      </c>
      <c r="Q219" s="57">
        <f>R219+S219+T219+U219+V219</f>
        <v>15</v>
      </c>
      <c r="R219" s="31"/>
      <c r="S219" s="31">
        <v>15</v>
      </c>
      <c r="T219" s="31"/>
      <c r="U219" s="31"/>
      <c r="V219" s="21"/>
      <c r="W219" s="21" t="s">
        <v>363</v>
      </c>
      <c r="X219" s="72" t="s">
        <v>402</v>
      </c>
      <c r="Y219" s="21" t="s">
        <v>318</v>
      </c>
    </row>
  </sheetData>
  <autoFilter ref="A6:Y219">
    <extLst/>
  </autoFilter>
  <mergeCells count="21">
    <mergeCell ref="A2:Y2"/>
    <mergeCell ref="X3:Y3"/>
    <mergeCell ref="P4:V4"/>
    <mergeCell ref="Q5:U5"/>
    <mergeCell ref="A4:A6"/>
    <mergeCell ref="B4:B6"/>
    <mergeCell ref="C4:C6"/>
    <mergeCell ref="D4:D6"/>
    <mergeCell ref="E4:E6"/>
    <mergeCell ref="F4:F6"/>
    <mergeCell ref="I4:I6"/>
    <mergeCell ref="J4:J6"/>
    <mergeCell ref="K4:K6"/>
    <mergeCell ref="P5:P6"/>
    <mergeCell ref="V5:V6"/>
    <mergeCell ref="W4:W6"/>
    <mergeCell ref="X4:X6"/>
    <mergeCell ref="Y4:Y6"/>
    <mergeCell ref="G4:H5"/>
    <mergeCell ref="L4:M5"/>
    <mergeCell ref="N4:O5"/>
  </mergeCells>
  <conditionalFormatting sqref="B146:B159">
    <cfRule type="duplicateValues" dxfId="0" priority="2"/>
  </conditionalFormatting>
  <pageMargins left="0.118055555555556" right="0.196527777777778" top="0.314583333333333" bottom="0.314583333333333" header="0.298611111111111" footer="0.298611111111111"/>
  <pageSetup paperSize="9" scale="71" fitToHeight="0" orientation="landscape" horizontalDpi="600"/>
  <headerFooter/>
  <ignoredErrors>
    <ignoredError sqref="U48" formulaRange="1"/>
    <ignoredError sqref="Q24 Q36 Q140 Q147 Q48 Q196 Q16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扶贫办张飞</cp:lastModifiedBy>
  <dcterms:created xsi:type="dcterms:W3CDTF">2023-05-12T11:15:00Z</dcterms:created>
  <dcterms:modified xsi:type="dcterms:W3CDTF">2024-04-19T00:29:50Z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2052-12.1.0.16729</vt:lpwstr>
  </property>
</Properties>
</file>